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00" activeTab="3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<sst xmlns="http://schemas.openxmlformats.org/spreadsheetml/2006/main" count="454" uniqueCount="262">
  <si>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</si>
  <si>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</si>
  <si>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</si>
  <si>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</si>
  <si>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</si>
  <si>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</si>
  <si>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</si>
  <si>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</si>
  <si>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</si>
  <si>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</si>
  <si>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</si>
  <si>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</si>
  <si>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</si>
  <si>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</si>
  <si>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</si>
  <si>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</si>
  <si>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</si>
  <si>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</si>
  <si>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</si>
  <si>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</si>
  <si>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</si>
  <si>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</si>
  <si>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</si>
  <si>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</si>
  <si>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</si>
  <si>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</si>
  <si>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</si>
  <si>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</si>
  <si>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</si>
  <si>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</si>
  <si>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</si>
  <si>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</si>
  <si>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</si>
  <si>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</si>
  <si>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</si>
  <si>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</si>
  <si>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</si>
  <si>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</si>
  <si>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</si>
  <si>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</si>
  <si>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</si>
  <si>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</si>
  <si>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</si>
  <si>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</si>
  <si>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</si>
  <si>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</si>
  <si>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</si>
  <si>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</si>
  <si>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</si>
  <si>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</si>
  <si>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</si>
  <si>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</si>
  <si>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</si>
  <si>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</si>
  <si>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</si>
  <si>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</si>
  <si>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</si>
  <si>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</si>
  <si>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</si>
  <si>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</si>
  <si>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</si>
  <si>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</si>
  <si>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</si>
  <si>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</si>
  <si>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</si>
  <si>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</si>
  <si>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</si>
  <si>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</si>
  <si>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</si>
  <si>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</si>
  <si>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</si>
  <si>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</si>
  <si>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</si>
  <si>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</si>
  <si>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</si>
  <si>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</si>
  <si>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</si>
  <si>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</si>
  <si>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</si>
  <si>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</si>
  <si>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</si>
  <si>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</si>
  <si>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</si>
  <si>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</si>
  <si>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</si>
  <si>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</si>
  <si>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</si>
  <si>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</si>
  <si>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</si>
  <si>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</si>
  <si>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</si>
  <si>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</si>
  <si>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</si>
  <si>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</si>
  <si>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</si>
  <si>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</si>
  <si>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</si>
  <si>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</si>
  <si>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</si>
  <si>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</si>
  <si>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</si>
  <si>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</si>
  <si>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</si>
  <si>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</si>
  <si>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</si>
  <si>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</si>
  <si>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</si>
  <si>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</si>
  <si>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</si>
  <si>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</si>
  <si>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</si>
  <si>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</si>
  <si>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</si>
  <si>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</si>
  <si>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</si>
  <si>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</si>
  <si>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</si>
  <si>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</si>
  <si>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</si>
  <si>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</si>
  <si>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</si>
  <si>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</si>
  <si>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</si>
  <si>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</si>
  <si>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</si>
  <si>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</si>
  <si>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</si>
  <si>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</si>
  <si>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</si>
  <si>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</si>
  <si>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</si>
  <si>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</si>
  <si>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</si>
  <si>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</si>
  <si>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</si>
  <si>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</si>
  <si>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</si>
  <si>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</si>
  <si>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</si>
  <si>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</si>
  <si>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</si>
  <si>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</si>
  <si>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</si>
  <si>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</si>
  <si>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</si>
  <si>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</si>
  <si>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</si>
  <si>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</si>
  <si>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</si>
  <si>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</si>
  <si>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</si>
  <si>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</si>
  <si>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</si>
  <si>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</si>
  <si>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</si>
  <si>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</si>
  <si>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</si>
  <si>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</si>
  <si>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</si>
  <si>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</si>
  <si>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</si>
  <si>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</si>
  <si>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</si>
  <si>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</si>
  <si>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</si>
  <si>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</si>
  <si>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</si>
  <si>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</si>
  <si>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</si>
  <si>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</si>
  <si>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</si>
  <si>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</si>
  <si>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</si>
  <si>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</si>
  <si>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</si>
  <si>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</si>
  <si>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</si>
  <si>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</si>
  <si>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</si>
  <si>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</si>
  <si>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</si>
  <si>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</si>
  <si>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</si>
  <si>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</si>
  <si>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</si>
  <si>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</si>
  <si>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</si>
  <si>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</si>
  <si>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</si>
  <si>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</si>
  <si>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</si>
  <si>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</si>
  <si>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</si>
  <si>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</si>
  <si>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</si>
  <si>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</si>
  <si>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</si>
  <si>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</si>
  <si>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</si>
  <si>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</si>
  <si>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</si>
  <si>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</si>
  <si>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</si>
  <si>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</si>
  <si>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</si>
  <si>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</si>
  <si>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</si>
  <si>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</si>
  <si>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Яцковская О.Р.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</si>
  <si>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</si>
  <si>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</si>
  <si>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</si>
  <si>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</si>
  <si>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</si>
  <si>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17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</si>
  <si>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</si>
  <si>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</si>
  <si>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</si>
  <si>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</si>
  <si>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</si>
  <si>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</si>
  <si>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</si>
  <si>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</si>
  <si>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</si>
  <si>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</si>
  <si>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</si>
  <si>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</si>
  <si>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</si>
  <si>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</si>
  <si>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</si>
  <si>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</si>
  <si>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</si>
  <si>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</si>
  <si>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</si>
  <si>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</si>
  <si>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</si>
  <si>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</si>
  <si>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</si>
  <si>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</si>
  <si>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</si>
  <si>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</si>
  <si>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</si>
  <si>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</si>
  <si>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</si>
  <si>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</si>
  <si>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</si>
  <si>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</si>
  <si>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</si>
  <si>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</si>
  <si>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</si>
  <si>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</si>
  <si>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декабря</t>
  </si>
  <si>
    <t>20</t>
  </si>
  <si>
    <t>28</t>
  </si>
  <si>
    <t>28.12.2017</t>
  </si>
  <si>
    <t>СОГЛАСОВАНО</t>
  </si>
  <si>
    <t>Заключение Наблюдательного совета</t>
  </si>
  <si>
    <t>Председатель Наблюдательного совета учреждения:</t>
  </si>
  <si>
    <t>Директор МАУ КДЦ "Содружество"</t>
  </si>
  <si>
    <t>Л.Н. Мальцева</t>
  </si>
  <si>
    <t>В.П. Окулова</t>
  </si>
  <si>
    <r>
      <t xml:space="preserve">учреждения от </t>
    </r>
    <r>
      <rPr>
        <u val="single"/>
        <sz val="11"/>
        <rFont val="Times New Roman"/>
        <family val="1"/>
      </rPr>
      <t>28 декабря 2017 г. № 47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</si>
</sst>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19">
      <selection activeCell="BR5" sqref="BR5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47.25" customHeight="1"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</row>
    <row r="3" spans="9:157" s="2" customFormat="1" ht="14.25" customHeight="1">
      <c r="I3" s="63" t="s">
        <v>255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CV3" s="61" t="s">
        <v>9</v>
      </c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</row>
    <row r="4" spans="7:162" s="20" customFormat="1" ht="14.25" customHeight="1">
      <c r="G4" s="62" t="s">
        <v>256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CV4" s="21"/>
      <c r="CX4" s="62" t="s">
        <v>258</v>
      </c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</row>
    <row r="5" spans="7:58" ht="15" customHeight="1">
      <c r="G5" s="58" t="s">
        <v>261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7:167" ht="15">
      <c r="G6" s="58" t="s">
        <v>257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46"/>
      <c r="EH6" s="46"/>
      <c r="EI6" s="58" t="s">
        <v>259</v>
      </c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46"/>
      <c r="FH6" s="46"/>
      <c r="FI6" s="46"/>
      <c r="FJ6" s="46"/>
      <c r="FK6" s="46"/>
    </row>
    <row r="7" spans="8:167" ht="15"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M7" s="58" t="s">
        <v>260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82:167" s="2" customFormat="1" ht="18" customHeight="1"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56" t="s">
        <v>2</v>
      </c>
      <c r="DC8" s="56"/>
      <c r="DD8" s="57" t="s">
        <v>253</v>
      </c>
      <c r="DE8" s="57"/>
      <c r="DF8" s="57"/>
      <c r="DG8" s="57"/>
      <c r="DH8" s="58" t="s">
        <v>2</v>
      </c>
      <c r="DI8" s="58"/>
      <c r="DJ8" s="58"/>
      <c r="DK8" s="57" t="s">
        <v>251</v>
      </c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9">
        <v>20</v>
      </c>
      <c r="ED8" s="59"/>
      <c r="EE8" s="59"/>
      <c r="EF8" s="59"/>
      <c r="EG8" s="54" t="s">
        <v>214</v>
      </c>
      <c r="EH8" s="54"/>
      <c r="EI8" s="54"/>
      <c r="EJ8" s="54"/>
      <c r="EK8" s="55" t="s">
        <v>3</v>
      </c>
      <c r="EL8" s="55"/>
      <c r="EM8" s="55"/>
      <c r="EN8" s="55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2:167" ht="15">
      <c r="L9" s="56" t="s">
        <v>2</v>
      </c>
      <c r="M9" s="56"/>
      <c r="N9" s="57" t="s">
        <v>253</v>
      </c>
      <c r="O9" s="57"/>
      <c r="P9" s="57"/>
      <c r="Q9" s="57"/>
      <c r="R9" s="58" t="s">
        <v>2</v>
      </c>
      <c r="S9" s="58"/>
      <c r="T9" s="58"/>
      <c r="U9" s="57" t="s">
        <v>251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9">
        <v>20</v>
      </c>
      <c r="AN9" s="59"/>
      <c r="AO9" s="59"/>
      <c r="AP9" s="59"/>
      <c r="AQ9" s="54" t="s">
        <v>214</v>
      </c>
      <c r="AR9" s="54"/>
      <c r="AS9" s="54"/>
      <c r="AT9" s="54"/>
      <c r="AU9" s="55" t="s">
        <v>3</v>
      </c>
      <c r="AV9" s="55"/>
      <c r="AW9" s="55"/>
      <c r="AX9" s="55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82:167" s="2" customFormat="1" ht="12"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06:147" ht="2.25" customHeight="1">
      <c r="DB11" s="46"/>
      <c r="DC11" s="46"/>
      <c r="DD11" s="51"/>
      <c r="DE11" s="51"/>
      <c r="DF11" s="51"/>
      <c r="DG11" s="51"/>
      <c r="DH11" s="52"/>
      <c r="DI11" s="52"/>
      <c r="DJ11" s="52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2"/>
      <c r="EE11" s="52"/>
      <c r="EF11" s="52"/>
      <c r="EG11" s="51"/>
      <c r="EH11" s="51"/>
      <c r="EI11" s="51"/>
      <c r="EJ11" s="51"/>
      <c r="EK11" s="52"/>
      <c r="EL11" s="52"/>
      <c r="EM11" s="52"/>
      <c r="EN11" s="52"/>
      <c r="EO11" s="50"/>
      <c r="EP11" s="50"/>
      <c r="EQ11" s="50"/>
    </row>
    <row r="12" ht="15">
      <c r="CY12" s="7"/>
    </row>
    <row r="13" spans="1:167" ht="16.5">
      <c r="A13" s="73" t="s">
        <v>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</row>
    <row r="14" spans="1:167" ht="16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73" t="s">
        <v>245</v>
      </c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36:93" s="8" customFormat="1" ht="16.5">
      <c r="AJ15" s="9"/>
      <c r="AM15" s="9"/>
      <c r="BV15" s="86" t="s">
        <v>26</v>
      </c>
      <c r="BW15" s="86"/>
      <c r="BX15" s="86"/>
      <c r="BY15" s="86"/>
      <c r="BZ15" s="86"/>
      <c r="CA15" s="86"/>
      <c r="CB15" s="86"/>
      <c r="CC15" s="86"/>
      <c r="CD15" s="86"/>
      <c r="CE15" s="88" t="s">
        <v>218</v>
      </c>
      <c r="CF15" s="88"/>
      <c r="CG15" s="88"/>
      <c r="CH15" s="88"/>
      <c r="CI15" s="87" t="s">
        <v>5</v>
      </c>
      <c r="CJ15" s="87"/>
      <c r="CK15" s="87"/>
      <c r="CL15" s="87"/>
      <c r="CM15" s="87"/>
      <c r="CN15" s="87"/>
      <c r="CO15" s="87"/>
    </row>
    <row r="16" ht="4.5" customHeight="1"/>
    <row r="17" spans="140:167" ht="16.5" customHeight="1">
      <c r="EJ17" s="17"/>
      <c r="EK17" s="17"/>
      <c r="EL17" s="17"/>
      <c r="EM17" s="17"/>
      <c r="EN17" s="17"/>
      <c r="EO17" s="83" t="s">
        <v>10</v>
      </c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40:167" ht="16.5" customHeight="1">
      <c r="EJ18" s="17"/>
      <c r="EK18" s="17"/>
      <c r="EL18" s="17"/>
      <c r="EM18" s="42" t="s">
        <v>18</v>
      </c>
      <c r="EN18" s="17"/>
      <c r="EO18" s="66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33:167" ht="21" customHeight="1">
      <c r="AG19" s="84" t="s">
        <v>2</v>
      </c>
      <c r="AH19" s="84"/>
      <c r="AI19" s="85" t="s">
        <v>253</v>
      </c>
      <c r="AJ19" s="85"/>
      <c r="AK19" s="85"/>
      <c r="AL19" s="85"/>
      <c r="AM19" s="82" t="s">
        <v>2</v>
      </c>
      <c r="AN19" s="82"/>
      <c r="AO19" s="82"/>
      <c r="AP19" s="85" t="s">
        <v>251</v>
      </c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0">
        <v>20</v>
      </c>
      <c r="BI19" s="80"/>
      <c r="BJ19" s="80"/>
      <c r="BK19" s="80"/>
      <c r="BL19" s="81" t="s">
        <v>214</v>
      </c>
      <c r="BM19" s="81"/>
      <c r="BN19" s="81"/>
      <c r="BO19" s="81"/>
      <c r="BP19" s="82" t="s">
        <v>3</v>
      </c>
      <c r="BQ19" s="82"/>
      <c r="BR19" s="82"/>
      <c r="BS19" s="82"/>
      <c r="BY19" s="11"/>
      <c r="EJ19" s="17"/>
      <c r="EK19" s="17"/>
      <c r="EL19" s="17"/>
      <c r="EM19" s="18" t="s">
        <v>11</v>
      </c>
      <c r="EN19" s="17"/>
      <c r="EO19" s="74" t="s">
        <v>254</v>
      </c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77:167" ht="6" customHeight="1">
      <c r="BY20" s="11"/>
      <c r="BZ20" s="11"/>
      <c r="EJ20" s="17"/>
      <c r="EK20" s="17"/>
      <c r="EL20" s="17"/>
      <c r="EM20" s="18"/>
      <c r="EN20" s="17"/>
      <c r="EO20" s="77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9"/>
    </row>
    <row r="21" spans="1:167" ht="30.75" customHeight="1">
      <c r="A21" s="64" t="s">
        <v>236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72" t="s">
        <v>238</v>
      </c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EJ21" s="17"/>
      <c r="EK21" s="17"/>
      <c r="EL21" s="17"/>
      <c r="EM21" s="42" t="s">
        <v>12</v>
      </c>
      <c r="EN21" s="17"/>
      <c r="EO21" s="65" t="s">
        <v>242</v>
      </c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</row>
    <row r="22" spans="1:167" ht="45" customHeight="1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71" t="s">
        <v>246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EJ22" s="17"/>
      <c r="EK22" s="17"/>
      <c r="EL22" s="17"/>
      <c r="EM22" s="42"/>
      <c r="EN22" s="17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</row>
    <row r="23" spans="1:167" s="12" customFormat="1" ht="16.5" customHeight="1">
      <c r="A23" s="69" t="s">
        <v>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1" t="s">
        <v>239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EJ23" s="43"/>
      <c r="EK23" s="43"/>
      <c r="EL23" s="43"/>
      <c r="EM23" s="44"/>
      <c r="EN23" s="43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</row>
    <row r="24" spans="1:167" s="12" customFormat="1" ht="16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71" t="s">
        <v>240</v>
      </c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EJ24" s="43"/>
      <c r="EK24" s="43"/>
      <c r="EL24" s="43"/>
      <c r="EM24" s="44"/>
      <c r="EN24" s="43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</row>
    <row r="25" spans="1:167" ht="30.75" customHeight="1">
      <c r="A25" s="64" t="s">
        <v>42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72" t="s">
        <v>241</v>
      </c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EJ25" s="17"/>
      <c r="EK25" s="17"/>
      <c r="EL25" s="17"/>
      <c r="EM25" s="42" t="s">
        <v>43</v>
      </c>
      <c r="EN25" s="17"/>
      <c r="EO25" s="65" t="s">
        <v>243</v>
      </c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</row>
    <row r="26" spans="1:167" ht="45" customHeight="1">
      <c r="A26" s="64" t="s">
        <v>237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70" t="s">
        <v>247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EJ26" s="17"/>
      <c r="EK26" s="17"/>
      <c r="EL26" s="17"/>
      <c r="EM26" s="42" t="s">
        <v>44</v>
      </c>
      <c r="EN26" s="17"/>
      <c r="EO26" s="65" t="s">
        <v>244</v>
      </c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</row>
    <row r="27" spans="1:167" s="12" customFormat="1" ht="16.5" customHeight="1">
      <c r="A27" s="69" t="s">
        <v>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EJ27" s="43"/>
      <c r="EK27" s="43"/>
      <c r="EL27" s="43"/>
      <c r="EM27" s="42" t="s">
        <v>13</v>
      </c>
      <c r="EN27" s="43"/>
      <c r="EO27" s="66" t="s">
        <v>36</v>
      </c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8"/>
    </row>
    <row r="28" spans="1:108" s="12" customFormat="1" ht="3" customHeight="1">
      <c r="A28" s="13"/>
      <c r="BX28" s="13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</sheetData>
  <sheetProtection/>
  <mergeCells count="59">
    <mergeCell ref="BM21:DX21"/>
    <mergeCell ref="AG19:AH19"/>
    <mergeCell ref="AM19:AO19"/>
    <mergeCell ref="AI19:AL19"/>
    <mergeCell ref="AP19:BG19"/>
    <mergeCell ref="BV15:CD15"/>
    <mergeCell ref="CI15:CO15"/>
    <mergeCell ref="CE15:CH15"/>
    <mergeCell ref="A13:FK13"/>
    <mergeCell ref="BA14:DK14"/>
    <mergeCell ref="EO21:FK21"/>
    <mergeCell ref="EO19:FK20"/>
    <mergeCell ref="BH19:BK19"/>
    <mergeCell ref="BL19:BO19"/>
    <mergeCell ref="A21:BL21"/>
    <mergeCell ref="BP19:BS19"/>
    <mergeCell ref="EO17:FK17"/>
    <mergeCell ref="EO18:FK18"/>
    <mergeCell ref="BM25:DX25"/>
    <mergeCell ref="A22:BL22"/>
    <mergeCell ref="EO22:FK22"/>
    <mergeCell ref="EO23:FK23"/>
    <mergeCell ref="A23:BL23"/>
    <mergeCell ref="BM23:DX23"/>
    <mergeCell ref="BM22:DX22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G6:BM6"/>
    <mergeCell ref="CV3:FA3"/>
    <mergeCell ref="CX4:FF4"/>
    <mergeCell ref="CY6:EF6"/>
    <mergeCell ref="EI6:FF6"/>
    <mergeCell ref="I3:AU3"/>
    <mergeCell ref="G4:BC4"/>
    <mergeCell ref="G5:BF5"/>
    <mergeCell ref="DK8:EB8"/>
    <mergeCell ref="EC8:EF8"/>
    <mergeCell ref="EG8:EJ8"/>
    <mergeCell ref="EK8:EN8"/>
    <mergeCell ref="H7:AI7"/>
    <mergeCell ref="AM7:BK7"/>
    <mergeCell ref="DB8:DC8"/>
    <mergeCell ref="DD8:DG8"/>
    <mergeCell ref="DH8:DJ8"/>
    <mergeCell ref="AQ9:AT9"/>
    <mergeCell ref="AU9:AX9"/>
    <mergeCell ref="L9:M9"/>
    <mergeCell ref="N9:Q9"/>
    <mergeCell ref="R9:T9"/>
    <mergeCell ref="U9:AL9"/>
    <mergeCell ref="AM9:AP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0" t="s">
        <v>233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77.25" customHeight="1">
      <c r="A4" s="89" t="s">
        <v>249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</row>
    <row r="5" spans="1:108" ht="15" customHeight="1">
      <c r="A5" s="14" t="s">
        <v>235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9" t="s">
        <v>248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08" ht="15">
      <c r="A7" s="14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9" t="s">
        <v>250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</row>
    <row r="9" spans="1:167" ht="3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pans="1:167" ht="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</row>
    <row r="11" spans="1:167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</row>
    <row r="12" spans="1:167" ht="12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1">
      <selection activeCell="EH5" sqref="EH5:FK5"/>
    </sheetView>
  </sheetViews>
  <sheetFormatPr defaultColWidth="0.875" defaultRowHeight="12.75"/>
  <cols>
    <col min="1" max="16384" width="0.875" style="1" customWidth="1"/>
  </cols>
  <sheetData>
    <row r="1" spans="2:166" ht="15">
      <c r="B1" s="107" t="s">
        <v>222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56" t="s">
        <v>45</v>
      </c>
      <c r="BL2" s="56"/>
      <c r="BM2" s="56"/>
      <c r="BN2" s="56"/>
      <c r="BO2" s="56"/>
      <c r="BP2" s="56"/>
      <c r="BQ2" s="57" t="s">
        <v>253</v>
      </c>
      <c r="BR2" s="57"/>
      <c r="BS2" s="57"/>
      <c r="BT2" s="57"/>
      <c r="BU2" s="55" t="s">
        <v>2</v>
      </c>
      <c r="BV2" s="55"/>
      <c r="BW2" s="55"/>
      <c r="BX2" s="57" t="s">
        <v>251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9">
        <v>20</v>
      </c>
      <c r="CQ2" s="59"/>
      <c r="CR2" s="59"/>
      <c r="CS2" s="59"/>
      <c r="CT2" s="54" t="s">
        <v>214</v>
      </c>
      <c r="CU2" s="54"/>
      <c r="CV2" s="54"/>
      <c r="CW2" s="54"/>
      <c r="CX2" s="55" t="s">
        <v>3</v>
      </c>
      <c r="CY2" s="55"/>
      <c r="CZ2" s="55"/>
      <c r="DA2" s="55"/>
    </row>
    <row r="4" spans="1:167" ht="16.5" customHeight="1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4"/>
      <c r="EH4" s="102" t="s">
        <v>46</v>
      </c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4"/>
    </row>
    <row r="5" spans="1:167" s="3" customFormat="1" ht="15.75" customHeight="1">
      <c r="A5" s="23"/>
      <c r="B5" s="96" t="s">
        <v>37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7"/>
      <c r="EH5" s="116">
        <f>SUM(EH7+EH13)</f>
        <v>24549019.240000002</v>
      </c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8"/>
    </row>
    <row r="6" spans="1:167" ht="15.75" customHeight="1">
      <c r="A6" s="24"/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9"/>
      <c r="EH6" s="119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1"/>
    </row>
    <row r="7" spans="1:167" ht="15.75" customHeight="1">
      <c r="A7" s="25"/>
      <c r="B7" s="94" t="s">
        <v>223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5"/>
      <c r="EH7" s="113">
        <v>14203969.68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5"/>
    </row>
    <row r="8" spans="1:167" ht="15.75" customHeight="1">
      <c r="A8" s="24"/>
      <c r="B8" s="105" t="s">
        <v>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6"/>
      <c r="EH8" s="113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5"/>
    </row>
    <row r="9" spans="1:167" ht="30.75" customHeight="1">
      <c r="A9" s="25"/>
      <c r="B9" s="94" t="s">
        <v>224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5"/>
      <c r="EH9" s="91">
        <v>14203969.68</v>
      </c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</row>
    <row r="10" spans="1:167" ht="30.75" customHeight="1">
      <c r="A10" s="25"/>
      <c r="B10" s="94" t="s">
        <v>225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5"/>
      <c r="EH10" s="91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</row>
    <row r="11" spans="1:167" ht="30.75" customHeight="1">
      <c r="A11" s="25"/>
      <c r="B11" s="94" t="s">
        <v>226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5"/>
      <c r="EH11" s="91">
        <v>206461.23</v>
      </c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3"/>
    </row>
    <row r="12" spans="1:167" ht="15.75" customHeight="1">
      <c r="A12" s="25"/>
      <c r="B12" s="94" t="s">
        <v>227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5"/>
      <c r="EH12" s="91">
        <v>37553.43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ht="15.75" customHeight="1">
      <c r="A13" s="25"/>
      <c r="B13" s="94" t="s">
        <v>228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1">
        <v>10345049.56</v>
      </c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</row>
    <row r="14" spans="1:167" ht="15.75" customHeight="1">
      <c r="A14" s="26"/>
      <c r="B14" s="105" t="s">
        <v>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6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3"/>
    </row>
    <row r="15" spans="1:167" ht="15.75" customHeight="1">
      <c r="A15" s="25"/>
      <c r="B15" s="94" t="s">
        <v>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5"/>
      <c r="EH15" s="91">
        <v>9639131.08</v>
      </c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ht="15.75" customHeight="1">
      <c r="A16" s="25"/>
      <c r="B16" s="94" t="s">
        <v>17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5"/>
      <c r="EH16" s="91">
        <v>1398500.67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3" customFormat="1" ht="15.75" customHeight="1">
      <c r="A17" s="23"/>
      <c r="B17" s="96" t="s">
        <v>47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7"/>
      <c r="EH17" s="110">
        <f>SUM(EH19+EH22+EH23+EH49)</f>
        <v>248262.19</v>
      </c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2"/>
    </row>
    <row r="18" spans="1:167" ht="15.75" customHeight="1">
      <c r="A18" s="24"/>
      <c r="B18" s="108" t="s">
        <v>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9"/>
      <c r="EH18" s="91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1:167" ht="15.75" customHeight="1">
      <c r="A19" s="25"/>
      <c r="B19" s="94" t="s">
        <v>230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5"/>
      <c r="EH19" s="113">
        <f>SUM(EH21:FK22)</f>
        <v>48000.95</v>
      </c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5"/>
    </row>
    <row r="20" spans="1:167" ht="15.75" customHeight="1">
      <c r="A20" s="24"/>
      <c r="B20" s="105" t="s">
        <v>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6"/>
      <c r="EH20" s="113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5"/>
    </row>
    <row r="21" spans="1:167" ht="15.75" customHeight="1">
      <c r="A21" s="25"/>
      <c r="B21" s="94" t="s">
        <v>229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5"/>
      <c r="EH21" s="113">
        <v>48000.95</v>
      </c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5"/>
    </row>
    <row r="22" spans="1:167" ht="15.75" customHeight="1">
      <c r="A22" s="25"/>
      <c r="B22" s="94" t="s">
        <v>48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5"/>
      <c r="EH22" s="113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5"/>
    </row>
    <row r="23" spans="1:167" ht="15.75" customHeight="1">
      <c r="A23" s="25"/>
      <c r="B23" s="94" t="s">
        <v>49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5"/>
      <c r="EH23" s="91">
        <f>SUM(EH24+EH36+EH48)</f>
        <v>127308.65000000001</v>
      </c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3"/>
    </row>
    <row r="24" spans="1:167" ht="30.75" customHeight="1">
      <c r="A24" s="25"/>
      <c r="B24" s="100" t="s">
        <v>231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1"/>
      <c r="EH24" s="113">
        <f>SUM(EH26:FK35)</f>
        <v>123953.65000000001</v>
      </c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5"/>
    </row>
    <row r="25" spans="1:167" ht="15.75" customHeight="1">
      <c r="A25" s="27"/>
      <c r="B25" s="98" t="s">
        <v>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9"/>
      <c r="EH25" s="113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5"/>
    </row>
    <row r="26" spans="1:167" ht="15.75" customHeight="1">
      <c r="A26" s="25"/>
      <c r="B26" s="100" t="s">
        <v>50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1"/>
      <c r="EH26" s="91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3"/>
    </row>
    <row r="27" spans="1:167" ht="15.75" customHeight="1">
      <c r="A27" s="25"/>
      <c r="B27" s="100" t="s">
        <v>51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1"/>
      <c r="EH27" s="91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3"/>
    </row>
    <row r="28" spans="1:167" ht="15.75" customHeight="1">
      <c r="A28" s="25"/>
      <c r="B28" s="100" t="s">
        <v>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1"/>
      <c r="EH28" s="91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ht="15.75" customHeight="1">
      <c r="A29" s="25"/>
      <c r="B29" s="100" t="s">
        <v>53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1"/>
      <c r="EH29" s="91">
        <v>9306.07</v>
      </c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3"/>
    </row>
    <row r="30" spans="1:167" ht="15.75" customHeight="1">
      <c r="A30" s="25"/>
      <c r="B30" s="100" t="s">
        <v>54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1"/>
      <c r="EH30" s="91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3"/>
    </row>
    <row r="31" spans="1:167" ht="15.75" customHeight="1">
      <c r="A31" s="25"/>
      <c r="B31" s="100" t="s">
        <v>55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1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</row>
    <row r="32" spans="1:167" ht="15.75" customHeight="1">
      <c r="A32" s="25"/>
      <c r="B32" s="100" t="s">
        <v>56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1"/>
      <c r="EH32" s="91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</row>
    <row r="33" spans="1:167" ht="15.75" customHeight="1">
      <c r="A33" s="25"/>
      <c r="B33" s="100" t="s">
        <v>57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1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3"/>
    </row>
    <row r="34" spans="1:167" ht="15.75" customHeight="1">
      <c r="A34" s="25"/>
      <c r="B34" s="100" t="s">
        <v>58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1">
        <v>34355.73</v>
      </c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3"/>
    </row>
    <row r="35" spans="1:167" ht="15.75" customHeight="1">
      <c r="A35" s="25"/>
      <c r="B35" s="100" t="s">
        <v>59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1"/>
      <c r="EH35" s="91">
        <v>80291.85</v>
      </c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3"/>
    </row>
    <row r="36" spans="1:167" ht="30.75" customHeight="1">
      <c r="A36" s="25"/>
      <c r="B36" s="100" t="s">
        <v>60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1"/>
      <c r="EH36" s="91">
        <f>SUM(EH38:FK48)</f>
        <v>3355</v>
      </c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</row>
    <row r="37" spans="1:167" ht="15.75" customHeight="1">
      <c r="A37" s="27"/>
      <c r="B37" s="98" t="s">
        <v>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9"/>
      <c r="EH37" s="91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3"/>
    </row>
    <row r="38" spans="1:167" ht="15.75" customHeight="1">
      <c r="A38" s="25"/>
      <c r="B38" s="100" t="s">
        <v>61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1"/>
      <c r="EH38" s="91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5"/>
      <c r="B39" s="100" t="s">
        <v>62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1"/>
      <c r="EH39" s="91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</row>
    <row r="40" spans="1:167" ht="15.75" customHeight="1">
      <c r="A40" s="25"/>
      <c r="B40" s="100" t="s">
        <v>63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1"/>
      <c r="EH40" s="91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3"/>
    </row>
    <row r="41" spans="1:167" ht="15.75" customHeight="1">
      <c r="A41" s="25"/>
      <c r="B41" s="100" t="s">
        <v>64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1"/>
      <c r="EH41" s="91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3"/>
    </row>
    <row r="42" spans="1:167" ht="15.75" customHeight="1">
      <c r="A42" s="25"/>
      <c r="B42" s="100" t="s">
        <v>65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91">
        <v>0</v>
      </c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3"/>
    </row>
    <row r="43" spans="1:167" ht="15.75" customHeight="1">
      <c r="A43" s="25"/>
      <c r="B43" s="100" t="s">
        <v>66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1"/>
      <c r="EH43" s="91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3"/>
    </row>
    <row r="44" spans="1:167" ht="15.75" customHeight="1">
      <c r="A44" s="25"/>
      <c r="B44" s="100" t="s">
        <v>67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1"/>
      <c r="EH44" s="91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3"/>
    </row>
    <row r="45" spans="1:167" ht="15.75" customHeight="1">
      <c r="A45" s="25"/>
      <c r="B45" s="100" t="s">
        <v>68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1"/>
      <c r="EH45" s="91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3"/>
    </row>
    <row r="46" spans="1:167" ht="15.75" customHeight="1">
      <c r="A46" s="25"/>
      <c r="B46" s="100" t="s">
        <v>69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1"/>
      <c r="EH46" s="91">
        <v>3355</v>
      </c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3"/>
    </row>
    <row r="47" spans="1:167" ht="15.75" customHeight="1">
      <c r="A47" s="25"/>
      <c r="B47" s="100" t="s">
        <v>70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1"/>
      <c r="EH47" s="91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3"/>
    </row>
    <row r="48" spans="1:167" ht="15.75" customHeight="1">
      <c r="A48" s="25"/>
      <c r="B48" s="94" t="s">
        <v>71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5"/>
      <c r="EH48" s="91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15.75" customHeight="1">
      <c r="A49" s="25"/>
      <c r="B49" s="94" t="s">
        <v>72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5"/>
      <c r="EH49" s="91">
        <v>72952.59</v>
      </c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15.75" customHeight="1">
      <c r="A50" s="25"/>
      <c r="B50" s="94" t="s">
        <v>201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5"/>
      <c r="EH50" s="91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s="3" customFormat="1" ht="15.75" customHeight="1">
      <c r="A51" s="23"/>
      <c r="B51" s="96" t="s">
        <v>73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7"/>
      <c r="EH51" s="110">
        <f>SUM(EH53+EH54+EH55+EH70)</f>
        <v>22289.19</v>
      </c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2"/>
    </row>
    <row r="52" spans="1:167" ht="15.75" customHeight="1">
      <c r="A52" s="28"/>
      <c r="B52" s="108" t="s">
        <v>1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9"/>
      <c r="EH52" s="91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3"/>
    </row>
    <row r="53" spans="1:167" ht="15.75" customHeight="1">
      <c r="A53" s="25"/>
      <c r="B53" s="94" t="s">
        <v>74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5"/>
      <c r="EH53" s="91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15.75" customHeight="1">
      <c r="A54" s="25"/>
      <c r="B54" s="94" t="s">
        <v>75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5"/>
      <c r="EH54" s="91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30.75" customHeight="1">
      <c r="A55" s="25"/>
      <c r="B55" s="94" t="s">
        <v>232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5"/>
      <c r="EH55" s="91">
        <f>SUM(EH57:FK69)</f>
        <v>706.96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5.75" customHeight="1">
      <c r="A56" s="27"/>
      <c r="B56" s="105" t="s">
        <v>6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6"/>
      <c r="EH56" s="113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5"/>
    </row>
    <row r="57" spans="1:167" ht="15.75" customHeight="1">
      <c r="A57" s="25"/>
      <c r="B57" s="94" t="s">
        <v>27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5"/>
      <c r="EH57" s="91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3"/>
    </row>
    <row r="58" spans="1:167" ht="15.75" customHeight="1">
      <c r="A58" s="25"/>
      <c r="B58" s="94" t="s">
        <v>19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5"/>
      <c r="EH58" s="91">
        <v>41.72</v>
      </c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</row>
    <row r="59" spans="1:167" ht="15.75" customHeight="1">
      <c r="A59" s="25"/>
      <c r="B59" s="94" t="s">
        <v>20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5"/>
      <c r="EH59" s="91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3"/>
    </row>
    <row r="60" spans="1:167" ht="15.75" customHeight="1">
      <c r="A60" s="25"/>
      <c r="B60" s="94" t="s">
        <v>21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5"/>
      <c r="EH60" s="91">
        <v>665.24</v>
      </c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3"/>
    </row>
    <row r="61" spans="1:167" ht="15.75" customHeight="1">
      <c r="A61" s="25"/>
      <c r="B61" s="94" t="s">
        <v>22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5"/>
      <c r="EH61" s="91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3"/>
    </row>
    <row r="62" spans="1:167" ht="15.75" customHeight="1">
      <c r="A62" s="25"/>
      <c r="B62" s="94" t="s">
        <v>23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5"/>
      <c r="EH62" s="91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3"/>
    </row>
    <row r="63" spans="1:167" ht="15.75" customHeight="1">
      <c r="A63" s="25"/>
      <c r="B63" s="94" t="s">
        <v>24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5"/>
      <c r="EH63" s="91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3"/>
    </row>
    <row r="64" spans="1:167" ht="15.75" customHeight="1">
      <c r="A64" s="25"/>
      <c r="B64" s="94" t="s">
        <v>28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5"/>
      <c r="EH64" s="91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3"/>
    </row>
    <row r="65" spans="1:167" ht="15.75" customHeight="1">
      <c r="A65" s="25"/>
      <c r="B65" s="94" t="s">
        <v>33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5"/>
      <c r="EH65" s="91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3"/>
    </row>
    <row r="66" spans="1:167" ht="15.75" customHeight="1">
      <c r="A66" s="25"/>
      <c r="B66" s="94" t="s">
        <v>29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5"/>
      <c r="EH66" s="91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</row>
    <row r="67" spans="1:167" ht="15.75" customHeight="1">
      <c r="A67" s="25"/>
      <c r="B67" s="94" t="s">
        <v>30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5"/>
      <c r="EH67" s="91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3"/>
    </row>
    <row r="68" spans="1:167" ht="15.75" customHeight="1">
      <c r="A68" s="25"/>
      <c r="B68" s="94" t="s">
        <v>31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5"/>
      <c r="EH68" s="91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3"/>
    </row>
    <row r="69" spans="1:167" ht="15.75" customHeight="1">
      <c r="A69" s="25"/>
      <c r="B69" s="94" t="s">
        <v>32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5"/>
      <c r="EH69" s="91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ht="30.75" customHeight="1">
      <c r="A70" s="25"/>
      <c r="B70" s="94" t="s">
        <v>76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5"/>
      <c r="EH70" s="91">
        <f>SUM(EH72:FK84)</f>
        <v>21582.23</v>
      </c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</row>
    <row r="71" spans="1:167" ht="15.75" customHeight="1">
      <c r="A71" s="29"/>
      <c r="B71" s="105" t="s">
        <v>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6"/>
      <c r="EH71" s="91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3"/>
    </row>
    <row r="72" spans="1:167" ht="15.75" customHeight="1">
      <c r="A72" s="25"/>
      <c r="B72" s="94" t="s">
        <v>77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5"/>
      <c r="EH72" s="91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3"/>
    </row>
    <row r="73" spans="1:167" ht="15.75" customHeight="1">
      <c r="A73" s="25"/>
      <c r="B73" s="94" t="s">
        <v>78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5"/>
      <c r="EH73" s="91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3"/>
    </row>
    <row r="74" spans="1:167" ht="15.75" customHeight="1">
      <c r="A74" s="25"/>
      <c r="B74" s="94" t="s">
        <v>79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5"/>
      <c r="EH74" s="91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3"/>
    </row>
    <row r="75" spans="1:167" ht="15.75" customHeight="1">
      <c r="A75" s="25"/>
      <c r="B75" s="94" t="s">
        <v>80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5"/>
      <c r="EH75" s="91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3"/>
    </row>
    <row r="76" spans="1:167" ht="15.75" customHeight="1">
      <c r="A76" s="25"/>
      <c r="B76" s="94" t="s">
        <v>81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5"/>
      <c r="EH76" s="91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3"/>
    </row>
    <row r="77" spans="1:167" ht="15.75" customHeight="1">
      <c r="A77" s="25"/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5"/>
      <c r="EH77" s="91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</row>
    <row r="78" spans="1:167" ht="15.75" customHeight="1">
      <c r="A78" s="25"/>
      <c r="B78" s="94" t="s">
        <v>83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5"/>
      <c r="EH78" s="91">
        <v>17032.23</v>
      </c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3"/>
    </row>
    <row r="79" spans="1:167" ht="15.75" customHeight="1">
      <c r="A79" s="25"/>
      <c r="B79" s="94" t="s">
        <v>84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5"/>
      <c r="EH79" s="91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3"/>
    </row>
    <row r="80" spans="1:167" ht="15.75" customHeight="1">
      <c r="A80" s="25"/>
      <c r="B80" s="94" t="s">
        <v>85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5"/>
      <c r="EH80" s="91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3"/>
    </row>
    <row r="81" spans="1:167" ht="15.75" customHeight="1">
      <c r="A81" s="25"/>
      <c r="B81" s="94" t="s">
        <v>86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5"/>
      <c r="EH81" s="91">
        <v>4550</v>
      </c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3"/>
    </row>
    <row r="82" spans="1:167" ht="15.75" customHeight="1">
      <c r="A82" s="25"/>
      <c r="B82" s="94" t="s">
        <v>87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5"/>
      <c r="EH82" s="91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3"/>
    </row>
    <row r="83" spans="1:167" ht="15.75" customHeight="1">
      <c r="A83" s="25"/>
      <c r="B83" s="94" t="s">
        <v>88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5"/>
      <c r="EH83" s="91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3"/>
    </row>
    <row r="84" spans="1:167" ht="15.75" customHeight="1">
      <c r="A84" s="25"/>
      <c r="B84" s="94" t="s">
        <v>89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5"/>
      <c r="EH84" s="91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3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tabSelected="1" view="pageBreakPreview" zoomScaleSheetLayoutView="100" zoomScalePageLayoutView="0" workbookViewId="0" topLeftCell="A22">
      <selection activeCell="BQ29" sqref="BQ29:CF29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07" t="s">
        <v>220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56" t="s">
        <v>45</v>
      </c>
      <c r="BL2" s="56"/>
      <c r="BM2" s="56"/>
      <c r="BN2" s="56"/>
      <c r="BO2" s="56"/>
      <c r="BP2" s="56"/>
      <c r="BQ2" s="57" t="s">
        <v>253</v>
      </c>
      <c r="BR2" s="57"/>
      <c r="BS2" s="57"/>
      <c r="BT2" s="57"/>
      <c r="BU2" s="55" t="s">
        <v>2</v>
      </c>
      <c r="BV2" s="55"/>
      <c r="BW2" s="55"/>
      <c r="BX2" s="57" t="s">
        <v>251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9">
        <v>20</v>
      </c>
      <c r="CQ2" s="59"/>
      <c r="CR2" s="59"/>
      <c r="CS2" s="59"/>
      <c r="CT2" s="54" t="s">
        <v>214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1" customFormat="1" ht="15" customHeight="1">
      <c r="A4" s="148" t="s">
        <v>97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0"/>
      <c r="AC4" s="148" t="s">
        <v>90</v>
      </c>
      <c r="AD4" s="149"/>
      <c r="AE4" s="149"/>
      <c r="AF4" s="149"/>
      <c r="AG4" s="149"/>
      <c r="AH4" s="149"/>
      <c r="AI4" s="149"/>
      <c r="AJ4" s="149"/>
      <c r="AK4" s="150"/>
      <c r="AL4" s="148" t="s">
        <v>99</v>
      </c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50"/>
      <c r="BA4" s="176" t="s">
        <v>92</v>
      </c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8"/>
    </row>
    <row r="5" spans="1:167" s="31" customFormat="1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3"/>
      <c r="AC5" s="151"/>
      <c r="AD5" s="152"/>
      <c r="AE5" s="152"/>
      <c r="AF5" s="152"/>
      <c r="AG5" s="152"/>
      <c r="AH5" s="152"/>
      <c r="AI5" s="152"/>
      <c r="AJ5" s="152"/>
      <c r="AK5" s="153"/>
      <c r="AL5" s="151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3"/>
      <c r="BA5" s="148" t="s">
        <v>91</v>
      </c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50"/>
      <c r="BQ5" s="176" t="s">
        <v>6</v>
      </c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8"/>
    </row>
    <row r="6" spans="1:167" s="31" customFormat="1" ht="57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  <c r="AC6" s="151"/>
      <c r="AD6" s="152"/>
      <c r="AE6" s="152"/>
      <c r="AF6" s="152"/>
      <c r="AG6" s="152"/>
      <c r="AH6" s="152"/>
      <c r="AI6" s="152"/>
      <c r="AJ6" s="152"/>
      <c r="AK6" s="153"/>
      <c r="AL6" s="151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3"/>
      <c r="BA6" s="151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3"/>
      <c r="BQ6" s="148" t="s">
        <v>221</v>
      </c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50"/>
      <c r="CG6" s="148" t="s">
        <v>98</v>
      </c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50"/>
      <c r="CZ6" s="148" t="s">
        <v>93</v>
      </c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50"/>
      <c r="DP6" s="148" t="s">
        <v>94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50"/>
      <c r="EF6" s="176" t="s">
        <v>95</v>
      </c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8"/>
    </row>
    <row r="7" spans="1:167" s="31" customFormat="1" ht="69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54"/>
      <c r="AD7" s="155"/>
      <c r="AE7" s="155"/>
      <c r="AF7" s="155"/>
      <c r="AG7" s="155"/>
      <c r="AH7" s="155"/>
      <c r="AI7" s="155"/>
      <c r="AJ7" s="155"/>
      <c r="AK7" s="156"/>
      <c r="AL7" s="154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6"/>
      <c r="BA7" s="154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6"/>
      <c r="BQ7" s="154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6"/>
      <c r="CG7" s="154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6"/>
      <c r="CZ7" s="154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6"/>
      <c r="DP7" s="154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54" t="s">
        <v>91</v>
      </c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6"/>
      <c r="EV7" s="154" t="s">
        <v>96</v>
      </c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6"/>
    </row>
    <row r="8" spans="1:167" s="31" customFormat="1" ht="13.5">
      <c r="A8" s="173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5"/>
      <c r="AC8" s="144" t="s">
        <v>101</v>
      </c>
      <c r="AD8" s="145"/>
      <c r="AE8" s="145"/>
      <c r="AF8" s="145"/>
      <c r="AG8" s="145"/>
      <c r="AH8" s="145"/>
      <c r="AI8" s="145"/>
      <c r="AJ8" s="145"/>
      <c r="AK8" s="146"/>
      <c r="AL8" s="144" t="s">
        <v>102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6"/>
      <c r="BA8" s="173">
        <v>4</v>
      </c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5"/>
      <c r="BQ8" s="173">
        <v>5</v>
      </c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5"/>
      <c r="CG8" s="173">
        <v>6</v>
      </c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5"/>
      <c r="CZ8" s="173">
        <v>7</v>
      </c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5"/>
      <c r="DP8" s="173">
        <v>8</v>
      </c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5"/>
      <c r="EF8" s="173">
        <v>9</v>
      </c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5"/>
      <c r="EV8" s="173">
        <v>10</v>
      </c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5"/>
    </row>
    <row r="9" spans="1:167" s="35" customFormat="1" ht="30" customHeight="1">
      <c r="A9" s="34"/>
      <c r="B9" s="158" t="s">
        <v>100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9"/>
      <c r="AC9" s="161" t="s">
        <v>103</v>
      </c>
      <c r="AD9" s="162"/>
      <c r="AE9" s="162"/>
      <c r="AF9" s="162"/>
      <c r="AG9" s="162"/>
      <c r="AH9" s="162"/>
      <c r="AI9" s="162"/>
      <c r="AJ9" s="162"/>
      <c r="AK9" s="163"/>
      <c r="AL9" s="164" t="s">
        <v>15</v>
      </c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0">
        <f>SUM(BQ9:EU9)</f>
        <v>19143400</v>
      </c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86">
        <f>SUM(BQ11+BQ13)</f>
        <v>16214800</v>
      </c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8"/>
      <c r="CG9" s="160">
        <f>SUM(CG11+CG21)</f>
        <v>928600</v>
      </c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>
        <f>SUM(CZ21)</f>
        <v>0</v>
      </c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>
        <f>SUM(DP11+DP13)</f>
        <v>0</v>
      </c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>
        <f>SUM(EF10+EF11+EF13+EF19+EF20+EF22+EF23)</f>
        <v>2000000</v>
      </c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86">
        <f>SUM(EV11+EV22)</f>
        <v>0</v>
      </c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8"/>
    </row>
    <row r="10" spans="1:167" s="35" customFormat="1" ht="15" customHeight="1">
      <c r="A10" s="34"/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/>
      <c r="AD10" s="145"/>
      <c r="AE10" s="145"/>
      <c r="AF10" s="145"/>
      <c r="AG10" s="145"/>
      <c r="AH10" s="145"/>
      <c r="AI10" s="145"/>
      <c r="AJ10" s="145"/>
      <c r="AK10" s="146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 t="s">
        <v>15</v>
      </c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 t="s">
        <v>15</v>
      </c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 t="s">
        <v>15</v>
      </c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 t="s">
        <v>15</v>
      </c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 t="s">
        <v>15</v>
      </c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1:167" s="35" customFormat="1" ht="15" customHeight="1">
      <c r="A11" s="34"/>
      <c r="B11" s="142" t="s">
        <v>105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104</v>
      </c>
      <c r="AD11" s="145"/>
      <c r="AE11" s="145"/>
      <c r="AF11" s="145"/>
      <c r="AG11" s="145"/>
      <c r="AH11" s="145"/>
      <c r="AI11" s="145"/>
      <c r="AJ11" s="145"/>
      <c r="AK11" s="146"/>
      <c r="AL11" s="147" t="s">
        <v>107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57">
        <f>SUM(BQ11:FK11)</f>
        <v>418000</v>
      </c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>
        <v>418000</v>
      </c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</row>
    <row r="12" spans="1:167" s="35" customFormat="1" ht="15" customHeight="1">
      <c r="A12" s="3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/>
      <c r="AD12" s="145"/>
      <c r="AE12" s="145"/>
      <c r="AF12" s="145"/>
      <c r="AG12" s="145"/>
      <c r="AH12" s="145"/>
      <c r="AI12" s="145"/>
      <c r="AJ12" s="145"/>
      <c r="AK12" s="146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39" t="s">
        <v>15</v>
      </c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 t="s">
        <v>15</v>
      </c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 t="s">
        <v>15</v>
      </c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 t="s">
        <v>15</v>
      </c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 t="s">
        <v>15</v>
      </c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</row>
    <row r="13" spans="1:167" s="35" customFormat="1" ht="27" customHeight="1">
      <c r="A13" s="36"/>
      <c r="B13" s="182" t="s">
        <v>106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170" t="s">
        <v>107</v>
      </c>
      <c r="AD13" s="171"/>
      <c r="AE13" s="171"/>
      <c r="AF13" s="171"/>
      <c r="AG13" s="171"/>
      <c r="AH13" s="171"/>
      <c r="AI13" s="171"/>
      <c r="AJ13" s="171"/>
      <c r="AK13" s="172"/>
      <c r="AL13" s="147" t="s">
        <v>109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57">
        <f>SUM(BQ13+DP13+EF13)</f>
        <v>17796800</v>
      </c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>
        <v>16214800</v>
      </c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39" t="s">
        <v>15</v>
      </c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 t="s">
        <v>15</v>
      </c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>
        <v>1582000</v>
      </c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</row>
    <row r="14" spans="1:167" s="35" customFormat="1" ht="15" customHeight="1" hidden="1">
      <c r="A14" s="36"/>
      <c r="B14" s="182" t="s">
        <v>39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3"/>
      <c r="AC14" s="170"/>
      <c r="AD14" s="171"/>
      <c r="AE14" s="171"/>
      <c r="AF14" s="171"/>
      <c r="AG14" s="171"/>
      <c r="AH14" s="171"/>
      <c r="AI14" s="171"/>
      <c r="AJ14" s="171"/>
      <c r="AK14" s="172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 t="s">
        <v>15</v>
      </c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 t="s">
        <v>15</v>
      </c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</row>
    <row r="15" spans="1:167" s="35" customFormat="1" ht="15" customHeight="1" hidden="1">
      <c r="A15" s="36"/>
      <c r="B15" s="182" t="s">
        <v>38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70"/>
      <c r="AD15" s="171"/>
      <c r="AE15" s="171"/>
      <c r="AF15" s="171"/>
      <c r="AG15" s="171"/>
      <c r="AH15" s="171"/>
      <c r="AI15" s="171"/>
      <c r="AJ15" s="171"/>
      <c r="AK15" s="172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 t="s">
        <v>15</v>
      </c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 t="s">
        <v>15</v>
      </c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</row>
    <row r="16" spans="1:167" s="35" customFormat="1" ht="15" customHeight="1" hidden="1">
      <c r="A16" s="36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70"/>
      <c r="AD16" s="171"/>
      <c r="AE16" s="171"/>
      <c r="AF16" s="171"/>
      <c r="AG16" s="171"/>
      <c r="AH16" s="171"/>
      <c r="AI16" s="171"/>
      <c r="AJ16" s="171"/>
      <c r="AK16" s="172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 t="s">
        <v>15</v>
      </c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 t="s">
        <v>15</v>
      </c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</row>
    <row r="17" spans="1:167" s="35" customFormat="1" ht="15" customHeight="1" hidden="1">
      <c r="A17" s="36"/>
      <c r="B17" s="182" t="s">
        <v>108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  <c r="AC17" s="170"/>
      <c r="AD17" s="171"/>
      <c r="AE17" s="171"/>
      <c r="AF17" s="171"/>
      <c r="AG17" s="171"/>
      <c r="AH17" s="171"/>
      <c r="AI17" s="171"/>
      <c r="AJ17" s="171"/>
      <c r="AK17" s="172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 t="s">
        <v>15</v>
      </c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 t="s">
        <v>15</v>
      </c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</row>
    <row r="18" spans="1:167" s="35" customFormat="1" ht="15" customHeight="1" hidden="1">
      <c r="A18" s="36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  <c r="AC18" s="170"/>
      <c r="AD18" s="171"/>
      <c r="AE18" s="171"/>
      <c r="AF18" s="171"/>
      <c r="AG18" s="171"/>
      <c r="AH18" s="171"/>
      <c r="AI18" s="171"/>
      <c r="AJ18" s="171"/>
      <c r="AK18" s="172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 t="s">
        <v>15</v>
      </c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 t="s">
        <v>15</v>
      </c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</row>
    <row r="19" spans="1:167" s="35" customFormat="1" ht="43.5" customHeight="1">
      <c r="A19" s="34"/>
      <c r="B19" s="142" t="s">
        <v>112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4" t="s">
        <v>109</v>
      </c>
      <c r="AD19" s="145"/>
      <c r="AE19" s="145"/>
      <c r="AF19" s="145"/>
      <c r="AG19" s="145"/>
      <c r="AH19" s="145"/>
      <c r="AI19" s="145"/>
      <c r="AJ19" s="145"/>
      <c r="AK19" s="146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>
        <f>SUM(EF19)</f>
        <v>0</v>
      </c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39" t="s">
        <v>15</v>
      </c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 t="s">
        <v>15</v>
      </c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 t="s">
        <v>15</v>
      </c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 t="s">
        <v>15</v>
      </c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57">
        <v>0</v>
      </c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39" t="s">
        <v>15</v>
      </c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</row>
    <row r="20" spans="1:167" s="35" customFormat="1" ht="101.25" customHeight="1">
      <c r="A20" s="34"/>
      <c r="B20" s="142" t="s">
        <v>111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4" t="s">
        <v>110</v>
      </c>
      <c r="AD20" s="145"/>
      <c r="AE20" s="145"/>
      <c r="AF20" s="145"/>
      <c r="AG20" s="145"/>
      <c r="AH20" s="145"/>
      <c r="AI20" s="145"/>
      <c r="AJ20" s="145"/>
      <c r="AK20" s="146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57">
        <f>SUM(EF20)</f>
        <v>0</v>
      </c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39" t="s">
        <v>15</v>
      </c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 t="s">
        <v>15</v>
      </c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 t="s">
        <v>15</v>
      </c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 t="s">
        <v>15</v>
      </c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57">
        <v>0</v>
      </c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39" t="s">
        <v>15</v>
      </c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</row>
    <row r="21" spans="1:167" s="35" customFormat="1" ht="43.5" customHeight="1">
      <c r="A21" s="34"/>
      <c r="B21" s="142" t="s">
        <v>114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4" t="s">
        <v>113</v>
      </c>
      <c r="AD21" s="145"/>
      <c r="AE21" s="145"/>
      <c r="AF21" s="145"/>
      <c r="AG21" s="145"/>
      <c r="AH21" s="145"/>
      <c r="AI21" s="145"/>
      <c r="AJ21" s="145"/>
      <c r="AK21" s="146"/>
      <c r="AL21" s="147" t="s">
        <v>117</v>
      </c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57">
        <f>SUM(CG21+CZ21)</f>
        <v>928600</v>
      </c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39" t="s">
        <v>15</v>
      </c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57">
        <v>928600</v>
      </c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>
        <v>0</v>
      </c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39" t="s">
        <v>15</v>
      </c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 t="s">
        <v>15</v>
      </c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 t="s">
        <v>15</v>
      </c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</row>
    <row r="22" spans="1:167" s="35" customFormat="1" ht="15" customHeight="1">
      <c r="A22" s="34"/>
      <c r="B22" s="142" t="s">
        <v>115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4" t="s">
        <v>116</v>
      </c>
      <c r="AD22" s="145"/>
      <c r="AE22" s="145"/>
      <c r="AF22" s="145"/>
      <c r="AG22" s="145"/>
      <c r="AH22" s="145"/>
      <c r="AI22" s="145"/>
      <c r="AJ22" s="145"/>
      <c r="AK22" s="146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57">
        <f>SUM(EF22)</f>
        <v>0</v>
      </c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39" t="s">
        <v>15</v>
      </c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 t="s">
        <v>15</v>
      </c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 t="s">
        <v>15</v>
      </c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 t="s">
        <v>15</v>
      </c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57">
        <v>0</v>
      </c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>
        <v>0</v>
      </c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35" customFormat="1" ht="30" customHeight="1">
      <c r="A23" s="36"/>
      <c r="B23" s="182" t="s">
        <v>203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3"/>
      <c r="AC23" s="170" t="s">
        <v>117</v>
      </c>
      <c r="AD23" s="171"/>
      <c r="AE23" s="171"/>
      <c r="AF23" s="171"/>
      <c r="AG23" s="171"/>
      <c r="AH23" s="171"/>
      <c r="AI23" s="171"/>
      <c r="AJ23" s="171"/>
      <c r="AK23" s="172"/>
      <c r="AL23" s="147" t="s">
        <v>15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57">
        <f>SUM(EF23)</f>
        <v>0</v>
      </c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39" t="s">
        <v>15</v>
      </c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 t="s">
        <v>15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 t="s">
        <v>15</v>
      </c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 t="s">
        <v>15</v>
      </c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 t="s">
        <v>15</v>
      </c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</row>
    <row r="24" spans="1:167" s="35" customFormat="1" ht="15" customHeight="1">
      <c r="A24" s="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4"/>
      <c r="AD24" s="145"/>
      <c r="AE24" s="145"/>
      <c r="AF24" s="145"/>
      <c r="AG24" s="145"/>
      <c r="AH24" s="145"/>
      <c r="AI24" s="145"/>
      <c r="AJ24" s="145"/>
      <c r="AK24" s="146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</row>
    <row r="25" spans="1:197" s="35" customFormat="1" ht="30" customHeight="1">
      <c r="A25" s="34"/>
      <c r="B25" s="158" t="s">
        <v>119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9"/>
      <c r="AC25" s="161" t="s">
        <v>118</v>
      </c>
      <c r="AD25" s="162"/>
      <c r="AE25" s="162"/>
      <c r="AF25" s="162"/>
      <c r="AG25" s="162"/>
      <c r="AH25" s="162"/>
      <c r="AI25" s="162"/>
      <c r="AJ25" s="162"/>
      <c r="AK25" s="163"/>
      <c r="AL25" s="164" t="s">
        <v>15</v>
      </c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0">
        <f>SUM(BQ25+CG25+CZ25+DP25+EF25)</f>
        <v>19191400.95</v>
      </c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>
        <f>SUM(BQ26+BQ35+BQ44+BQ31)</f>
        <v>16241218.719999999</v>
      </c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>
        <f>SUM(CG26+CG31+CG35+CG40+CG41+CG44)</f>
        <v>928600</v>
      </c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>
        <f>SUM(CZ26+CZ35+CZ44+CZ31)</f>
        <v>0</v>
      </c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>
        <f>SUM(DP26+DP35+DP44+DP31)</f>
        <v>0</v>
      </c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>
        <f>SUM(EF26+EF35+EF44+EF31)</f>
        <v>2021582.23</v>
      </c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>
        <f>SUM(EV26+EV35+EV44+EV31)</f>
        <v>0</v>
      </c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M25" s="122">
        <f>SUM(BA28+BA29+BA30+BA31+BA35+BA47+BA48+BA49+BA51+BA52+BA53+BA55+BA58)</f>
        <v>19191400.95</v>
      </c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</row>
    <row r="26" spans="1:167" s="35" customFormat="1" ht="30" customHeight="1">
      <c r="A26" s="36"/>
      <c r="B26" s="182" t="s">
        <v>121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3"/>
      <c r="AC26" s="170" t="s">
        <v>120</v>
      </c>
      <c r="AD26" s="171"/>
      <c r="AE26" s="171"/>
      <c r="AF26" s="171"/>
      <c r="AG26" s="171"/>
      <c r="AH26" s="171"/>
      <c r="AI26" s="171"/>
      <c r="AJ26" s="171"/>
      <c r="AK26" s="172"/>
      <c r="AL26" s="147" t="s">
        <v>104</v>
      </c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57">
        <f>SUM(BA28+BA29+BA30)</f>
        <v>11025500</v>
      </c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>
        <f>SUM(BQ28+BQ29+BQ30)</f>
        <v>10245300</v>
      </c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>
        <f>SUM(CG28:CY30)</f>
        <v>180200</v>
      </c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>
        <f>SUM(CZ28+CZ29+CZ30)</f>
        <v>0</v>
      </c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>
        <f>SUM(DP28+DP29+DP30)</f>
        <v>0</v>
      </c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>
        <f>SUM(EF28+EF29+EF30)</f>
        <v>600000</v>
      </c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>
        <f>SUM(EV28+EV29+EV30)</f>
        <v>0</v>
      </c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</row>
    <row r="27" spans="1:167" s="35" customFormat="1" ht="13.5" customHeight="1">
      <c r="A27" s="34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70" t="s">
        <v>128</v>
      </c>
      <c r="AD27" s="171"/>
      <c r="AE27" s="171"/>
      <c r="AF27" s="171"/>
      <c r="AG27" s="171"/>
      <c r="AH27" s="171"/>
      <c r="AI27" s="171"/>
      <c r="AJ27" s="171"/>
      <c r="AK27" s="172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</row>
    <row r="28" spans="1:167" s="35" customFormat="1" ht="13.5" customHeight="1">
      <c r="A28" s="34"/>
      <c r="B28" s="142" t="s">
        <v>122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179"/>
      <c r="AD28" s="180"/>
      <c r="AE28" s="180"/>
      <c r="AF28" s="180"/>
      <c r="AG28" s="180"/>
      <c r="AH28" s="180"/>
      <c r="AI28" s="180"/>
      <c r="AJ28" s="180"/>
      <c r="AK28" s="181"/>
      <c r="AL28" s="147" t="s">
        <v>124</v>
      </c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57">
        <f>SUM(BQ28:FK28)</f>
        <v>8326920</v>
      </c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>
        <v>7866090</v>
      </c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>
        <v>0</v>
      </c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>
        <v>0</v>
      </c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>
        <v>0</v>
      </c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>
        <v>460830</v>
      </c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>
        <v>0</v>
      </c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</row>
    <row r="29" spans="1:167" s="35" customFormat="1" ht="30" customHeight="1">
      <c r="A29" s="34"/>
      <c r="B29" s="142" t="s">
        <v>123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79"/>
      <c r="AD29" s="180"/>
      <c r="AE29" s="180"/>
      <c r="AF29" s="180"/>
      <c r="AG29" s="180"/>
      <c r="AH29" s="180"/>
      <c r="AI29" s="180"/>
      <c r="AJ29" s="180"/>
      <c r="AK29" s="181"/>
      <c r="AL29" s="147" t="s">
        <v>125</v>
      </c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57">
        <f>SUM(BQ29:FK29)</f>
        <v>2518380</v>
      </c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>
        <v>2379210</v>
      </c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>
        <v>0</v>
      </c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>
        <v>0</v>
      </c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>
        <v>0</v>
      </c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>
        <v>139170</v>
      </c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>
        <v>0</v>
      </c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</row>
    <row r="30" spans="1:167" s="35" customFormat="1" ht="57" customHeight="1">
      <c r="A30" s="36"/>
      <c r="B30" s="182" t="s">
        <v>127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3"/>
      <c r="AC30" s="124"/>
      <c r="AD30" s="125"/>
      <c r="AE30" s="125"/>
      <c r="AF30" s="125"/>
      <c r="AG30" s="125"/>
      <c r="AH30" s="125"/>
      <c r="AI30" s="125"/>
      <c r="AJ30" s="125"/>
      <c r="AK30" s="126"/>
      <c r="AL30" s="147" t="s">
        <v>126</v>
      </c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57">
        <f>SUM(BQ30:FK30)</f>
        <v>180200</v>
      </c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>
        <v>0</v>
      </c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>
        <v>180200</v>
      </c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>
        <v>0</v>
      </c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>
        <v>0</v>
      </c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>
        <v>0</v>
      </c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>
        <v>0</v>
      </c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</row>
    <row r="31" spans="1:167" s="35" customFormat="1" ht="43.5" customHeight="1">
      <c r="A31" s="34"/>
      <c r="B31" s="142" t="s">
        <v>130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70" t="s">
        <v>129</v>
      </c>
      <c r="AD31" s="171"/>
      <c r="AE31" s="171"/>
      <c r="AF31" s="171"/>
      <c r="AG31" s="171"/>
      <c r="AH31" s="171"/>
      <c r="AI31" s="171"/>
      <c r="AJ31" s="171"/>
      <c r="AK31" s="172"/>
      <c r="AL31" s="147" t="s">
        <v>160</v>
      </c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57">
        <f>SUM(BA33:BP34)</f>
        <v>15000</v>
      </c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>
        <f>SUM(BQ33:CF34)</f>
        <v>0</v>
      </c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>
        <f>SUM(CG33:CY35)</f>
        <v>15000</v>
      </c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>
        <f>SUM(CZ33:DO34)</f>
        <v>0</v>
      </c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>
        <f>SUM(DP33:EE34)</f>
        <v>0</v>
      </c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>
        <f>SUM(EF33:EU34)</f>
        <v>0</v>
      </c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>
        <f>SUM(EV33:FK34)</f>
        <v>0</v>
      </c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</row>
    <row r="32" spans="1:167" s="35" customFormat="1" ht="15" customHeight="1">
      <c r="A32" s="34"/>
      <c r="B32" s="142" t="s">
        <v>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79"/>
      <c r="AD32" s="180"/>
      <c r="AE32" s="180"/>
      <c r="AF32" s="180"/>
      <c r="AG32" s="180"/>
      <c r="AH32" s="180"/>
      <c r="AI32" s="180"/>
      <c r="AJ32" s="180"/>
      <c r="AK32" s="181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</row>
    <row r="33" spans="1:167" s="35" customFormat="1" ht="15" customHeight="1">
      <c r="A33" s="36"/>
      <c r="B33" s="182" t="s">
        <v>176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3"/>
      <c r="AC33" s="179"/>
      <c r="AD33" s="180"/>
      <c r="AE33" s="180"/>
      <c r="AF33" s="180"/>
      <c r="AG33" s="180"/>
      <c r="AH33" s="180"/>
      <c r="AI33" s="180"/>
      <c r="AJ33" s="180"/>
      <c r="AK33" s="181"/>
      <c r="AL33" s="147" t="s">
        <v>131</v>
      </c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57">
        <f>SUM(BQ33:FK33)</f>
        <v>15000</v>
      </c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89">
        <v>0</v>
      </c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1"/>
      <c r="CG33" s="157">
        <v>15000</v>
      </c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>
        <v>0</v>
      </c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>
        <v>0</v>
      </c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>
        <v>0</v>
      </c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>
        <v>0</v>
      </c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</row>
    <row r="34" spans="1:167" s="35" customFormat="1" ht="15" customHeight="1">
      <c r="A34" s="38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24"/>
      <c r="AD34" s="125"/>
      <c r="AE34" s="125"/>
      <c r="AF34" s="125"/>
      <c r="AG34" s="125"/>
      <c r="AH34" s="125"/>
      <c r="AI34" s="125"/>
      <c r="AJ34" s="125"/>
      <c r="AK34" s="126"/>
      <c r="AL34" s="147" t="s">
        <v>132</v>
      </c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57">
        <f>SUM(BQ34:FK34)</f>
        <v>0</v>
      </c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>
        <v>0</v>
      </c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>
        <v>0</v>
      </c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>
        <v>0</v>
      </c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>
        <v>0</v>
      </c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>
        <v>0</v>
      </c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>
        <v>0</v>
      </c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</row>
    <row r="35" spans="1:167" s="35" customFormat="1" ht="30" customHeight="1">
      <c r="A35" s="34"/>
      <c r="B35" s="142" t="s">
        <v>133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67"/>
      <c r="AD35" s="168"/>
      <c r="AE35" s="168"/>
      <c r="AF35" s="168"/>
      <c r="AG35" s="168"/>
      <c r="AH35" s="168"/>
      <c r="AI35" s="168"/>
      <c r="AJ35" s="168"/>
      <c r="AK35" s="169"/>
      <c r="AL35" s="147" t="s">
        <v>134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57">
        <f>SUM(BA37:BP40)</f>
        <v>22500</v>
      </c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>
        <f>SUM(BQ37:CF40)</f>
        <v>20500</v>
      </c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>
        <v>0</v>
      </c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>
        <f>SUM(CZ37:DO40)</f>
        <v>0</v>
      </c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>
        <f>SUM(DP37:EE40)</f>
        <v>0</v>
      </c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>
        <f>SUM(EF37:EU40)</f>
        <v>2000</v>
      </c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>
        <f>SUM(EV37:FK40)</f>
        <v>0</v>
      </c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</row>
    <row r="36" spans="1:167" s="35" customFormat="1" ht="15" customHeight="1">
      <c r="A36" s="34"/>
      <c r="B36" s="142" t="s">
        <v>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24"/>
      <c r="AD36" s="125"/>
      <c r="AE36" s="125"/>
      <c r="AF36" s="125"/>
      <c r="AG36" s="125"/>
      <c r="AH36" s="125"/>
      <c r="AI36" s="125"/>
      <c r="AJ36" s="125"/>
      <c r="AK36" s="126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</row>
    <row r="37" spans="1:167" s="35" customFormat="1" ht="43.5" customHeight="1">
      <c r="A37" s="34"/>
      <c r="B37" s="142" t="s">
        <v>136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70" t="s">
        <v>141</v>
      </c>
      <c r="AD37" s="171"/>
      <c r="AE37" s="171"/>
      <c r="AF37" s="171"/>
      <c r="AG37" s="171"/>
      <c r="AH37" s="171"/>
      <c r="AI37" s="171"/>
      <c r="AJ37" s="171"/>
      <c r="AK37" s="172"/>
      <c r="AL37" s="147" t="s">
        <v>135</v>
      </c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57">
        <f>SUM(BQ37:FK37)</f>
        <v>2500</v>
      </c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>
        <v>2500</v>
      </c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>
        <v>0</v>
      </c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>
        <v>0</v>
      </c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>
        <v>0</v>
      </c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>
        <v>0</v>
      </c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>
        <v>0</v>
      </c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</row>
    <row r="38" spans="1:167" s="35" customFormat="1" ht="30" customHeight="1">
      <c r="A38" s="34"/>
      <c r="B38" s="142" t="s">
        <v>138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179"/>
      <c r="AD38" s="180"/>
      <c r="AE38" s="180"/>
      <c r="AF38" s="180"/>
      <c r="AG38" s="180"/>
      <c r="AH38" s="180"/>
      <c r="AI38" s="180"/>
      <c r="AJ38" s="180"/>
      <c r="AK38" s="181"/>
      <c r="AL38" s="147" t="s">
        <v>137</v>
      </c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57">
        <f>SUM(BQ38:FK38)</f>
        <v>18000</v>
      </c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>
        <v>18000</v>
      </c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>
        <v>0</v>
      </c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>
        <v>0</v>
      </c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>
        <v>0</v>
      </c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>
        <v>0</v>
      </c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>
        <v>0</v>
      </c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</row>
    <row r="39" spans="1:167" s="35" customFormat="1" ht="15" customHeight="1">
      <c r="A39" s="34"/>
      <c r="B39" s="142" t="s">
        <v>140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24"/>
      <c r="AD39" s="125"/>
      <c r="AE39" s="125"/>
      <c r="AF39" s="125"/>
      <c r="AG39" s="125"/>
      <c r="AH39" s="125"/>
      <c r="AI39" s="125"/>
      <c r="AJ39" s="125"/>
      <c r="AK39" s="126"/>
      <c r="AL39" s="147" t="s">
        <v>139</v>
      </c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57">
        <f>SUM(BQ39:FK39)</f>
        <v>2000</v>
      </c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>
        <v>0</v>
      </c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>
        <v>0</v>
      </c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>
        <v>0</v>
      </c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>
        <v>0</v>
      </c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>
        <v>2000</v>
      </c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>
        <v>0</v>
      </c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</row>
    <row r="40" spans="1:167" s="35" customFormat="1" ht="43.5" customHeight="1">
      <c r="A40" s="36"/>
      <c r="B40" s="182" t="s">
        <v>143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 t="s">
        <v>142</v>
      </c>
      <c r="AD40" s="171"/>
      <c r="AE40" s="171"/>
      <c r="AF40" s="171"/>
      <c r="AG40" s="171"/>
      <c r="AH40" s="171"/>
      <c r="AI40" s="171"/>
      <c r="AJ40" s="171"/>
      <c r="AK40" s="172"/>
      <c r="AL40" s="147" t="s">
        <v>139</v>
      </c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57">
        <f>SUM(BQ40:FK40)</f>
        <v>0</v>
      </c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>
        <v>0</v>
      </c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>
        <v>0</v>
      </c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>
        <v>0</v>
      </c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>
        <v>0</v>
      </c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>
        <v>0</v>
      </c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>
        <v>0</v>
      </c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</row>
    <row r="41" spans="1:167" s="35" customFormat="1" ht="43.5" customHeight="1">
      <c r="A41" s="34"/>
      <c r="B41" s="142" t="s">
        <v>145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70" t="s">
        <v>144</v>
      </c>
      <c r="AD41" s="171"/>
      <c r="AE41" s="171"/>
      <c r="AF41" s="171"/>
      <c r="AG41" s="171"/>
      <c r="AH41" s="171"/>
      <c r="AI41" s="171"/>
      <c r="AJ41" s="171"/>
      <c r="AK41" s="172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57">
        <f>SUM(BA43)</f>
        <v>0</v>
      </c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>
        <f>SUM(BQ43)</f>
        <v>0</v>
      </c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>
        <v>0</v>
      </c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>
        <f>SUM(CZ43)</f>
        <v>0</v>
      </c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>
        <f>SUM(DP43)</f>
        <v>0</v>
      </c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>
        <f>SUM(EF43)</f>
        <v>0</v>
      </c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>
        <f>SUM(EV43)</f>
        <v>0</v>
      </c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</row>
    <row r="42" spans="1:167" s="35" customFormat="1" ht="15" customHeight="1">
      <c r="A42" s="34"/>
      <c r="B42" s="142" t="s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79"/>
      <c r="AD42" s="180"/>
      <c r="AE42" s="180"/>
      <c r="AF42" s="180"/>
      <c r="AG42" s="180"/>
      <c r="AH42" s="180"/>
      <c r="AI42" s="180"/>
      <c r="AJ42" s="180"/>
      <c r="AK42" s="181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</row>
    <row r="43" spans="1:167" s="35" customFormat="1" ht="15" customHeight="1">
      <c r="A43" s="37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5"/>
      <c r="AC43" s="124"/>
      <c r="AD43" s="125"/>
      <c r="AE43" s="125"/>
      <c r="AF43" s="125"/>
      <c r="AG43" s="125"/>
      <c r="AH43" s="125"/>
      <c r="AI43" s="125"/>
      <c r="AJ43" s="125"/>
      <c r="AK43" s="126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57">
        <f>SUM(BQ43:FK43)</f>
        <v>0</v>
      </c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>
        <v>0</v>
      </c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>
        <v>0</v>
      </c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>
        <v>0</v>
      </c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>
        <v>0</v>
      </c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>
        <v>0</v>
      </c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>
        <v>0</v>
      </c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</row>
    <row r="44" spans="1:167" s="5" customFormat="1" ht="43.5" customHeight="1">
      <c r="A44" s="32"/>
      <c r="B44" s="94" t="s">
        <v>146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136"/>
      <c r="AD44" s="137"/>
      <c r="AE44" s="137"/>
      <c r="AF44" s="137"/>
      <c r="AG44" s="137"/>
      <c r="AH44" s="137"/>
      <c r="AI44" s="137"/>
      <c r="AJ44" s="137"/>
      <c r="AK44" s="138"/>
      <c r="AL44" s="147" t="s">
        <v>142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57">
        <f>SUM(BA47:BP58)</f>
        <v>8128400.95</v>
      </c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>
        <f>SUM(BQ47:CF58)</f>
        <v>5975418.72</v>
      </c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>
        <f>SUM(CG47:CY58)</f>
        <v>733400</v>
      </c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>
        <v>0</v>
      </c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>
        <f>SUM(DP47:EE58)</f>
        <v>0</v>
      </c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>
        <f>SUM(EF47:EU58)</f>
        <v>1419582.23</v>
      </c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>
        <f>SUM(EV47:FK58)</f>
        <v>0</v>
      </c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</row>
    <row r="45" spans="1:167" s="5" customFormat="1" ht="15" customHeight="1">
      <c r="A45" s="32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127"/>
      <c r="AD45" s="128"/>
      <c r="AE45" s="128"/>
      <c r="AF45" s="128"/>
      <c r="AG45" s="128"/>
      <c r="AH45" s="128"/>
      <c r="AI45" s="128"/>
      <c r="AJ45" s="128"/>
      <c r="AK45" s="129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</row>
    <row r="46" spans="1:167" s="5" customFormat="1" ht="60.75" customHeight="1">
      <c r="A46" s="32"/>
      <c r="B46" s="94" t="s">
        <v>148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127"/>
      <c r="AD46" s="128"/>
      <c r="AE46" s="128"/>
      <c r="AF46" s="128"/>
      <c r="AG46" s="128"/>
      <c r="AH46" s="128"/>
      <c r="AI46" s="128"/>
      <c r="AJ46" s="128"/>
      <c r="AK46" s="129"/>
      <c r="AL46" s="147" t="s">
        <v>147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</row>
    <row r="47" spans="1:167" s="5" customFormat="1" ht="15" customHeight="1">
      <c r="A47" s="32"/>
      <c r="B47" s="94" t="s">
        <v>149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127"/>
      <c r="AD47" s="128"/>
      <c r="AE47" s="128"/>
      <c r="AF47" s="128"/>
      <c r="AG47" s="128"/>
      <c r="AH47" s="128"/>
      <c r="AI47" s="128"/>
      <c r="AJ47" s="128"/>
      <c r="AK47" s="129"/>
      <c r="AL47" s="147" t="s">
        <v>150</v>
      </c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57">
        <f>SUM(BQ47:FK47)</f>
        <v>115000</v>
      </c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>
        <v>115000</v>
      </c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>
        <v>0</v>
      </c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>
        <v>0</v>
      </c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>
        <v>0</v>
      </c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>
        <v>0</v>
      </c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>
        <v>0</v>
      </c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</row>
    <row r="48" spans="1:167" s="5" customFormat="1" ht="15" customHeight="1">
      <c r="A48" s="32"/>
      <c r="B48" s="94" t="s">
        <v>151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127"/>
      <c r="AD48" s="128"/>
      <c r="AE48" s="128"/>
      <c r="AF48" s="128"/>
      <c r="AG48" s="128"/>
      <c r="AH48" s="128"/>
      <c r="AI48" s="128"/>
      <c r="AJ48" s="128"/>
      <c r="AK48" s="129"/>
      <c r="AL48" s="147" t="s">
        <v>150</v>
      </c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57">
        <f>SUM(BQ48:FK48)</f>
        <v>185600</v>
      </c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>
        <v>60000</v>
      </c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>
        <v>25600</v>
      </c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>
        <v>0</v>
      </c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>
        <v>0</v>
      </c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>
        <v>100000</v>
      </c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>
        <v>0</v>
      </c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</row>
    <row r="49" spans="1:167" s="5" customFormat="1" ht="15" customHeight="1">
      <c r="A49" s="32"/>
      <c r="B49" s="94" t="s">
        <v>152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127"/>
      <c r="AD49" s="128"/>
      <c r="AE49" s="128"/>
      <c r="AF49" s="128"/>
      <c r="AG49" s="128"/>
      <c r="AH49" s="128"/>
      <c r="AI49" s="128"/>
      <c r="AJ49" s="128"/>
      <c r="AK49" s="129"/>
      <c r="AL49" s="147" t="s">
        <v>150</v>
      </c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57">
        <f>SUM(BQ49:FK49)</f>
        <v>1936000</v>
      </c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>
        <v>1736000</v>
      </c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>
        <v>0</v>
      </c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>
        <v>0</v>
      </c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>
        <v>0</v>
      </c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>
        <v>200000</v>
      </c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>
        <v>0</v>
      </c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</row>
    <row r="50" spans="1:167" s="5" customFormat="1" ht="43.5" customHeight="1">
      <c r="A50" s="32"/>
      <c r="B50" s="94" t="s">
        <v>177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140"/>
      <c r="AD50" s="62"/>
      <c r="AE50" s="62"/>
      <c r="AF50" s="62"/>
      <c r="AG50" s="62"/>
      <c r="AH50" s="62"/>
      <c r="AI50" s="62"/>
      <c r="AJ50" s="62"/>
      <c r="AK50" s="141"/>
      <c r="AL50" s="147" t="s">
        <v>150</v>
      </c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</row>
    <row r="51" spans="1:167" s="5" customFormat="1" ht="30" customHeight="1">
      <c r="A51" s="32"/>
      <c r="B51" s="94" t="s">
        <v>153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27" t="s">
        <v>155</v>
      </c>
      <c r="AD51" s="128"/>
      <c r="AE51" s="128"/>
      <c r="AF51" s="128"/>
      <c r="AG51" s="128"/>
      <c r="AH51" s="128"/>
      <c r="AI51" s="128"/>
      <c r="AJ51" s="128"/>
      <c r="AK51" s="129"/>
      <c r="AL51" s="147" t="s">
        <v>150</v>
      </c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57">
        <f>SUM(BQ51:FK51)</f>
        <v>2686720</v>
      </c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>
        <v>2265300</v>
      </c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>
        <v>301420</v>
      </c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>
        <v>0</v>
      </c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>
        <v>0</v>
      </c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>
        <v>120000</v>
      </c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>
        <v>0</v>
      </c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</row>
    <row r="52" spans="1:167" s="5" customFormat="1" ht="15" customHeight="1">
      <c r="A52" s="32"/>
      <c r="B52" s="94" t="s">
        <v>154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127"/>
      <c r="AD52" s="128"/>
      <c r="AE52" s="128"/>
      <c r="AF52" s="128"/>
      <c r="AG52" s="128"/>
      <c r="AH52" s="128"/>
      <c r="AI52" s="128"/>
      <c r="AJ52" s="128"/>
      <c r="AK52" s="129"/>
      <c r="AL52" s="147" t="s">
        <v>150</v>
      </c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57">
        <f>SUM(BQ52:FK52)</f>
        <v>1603250</v>
      </c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>
        <v>822500</v>
      </c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>
        <v>269750</v>
      </c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>
        <v>0</v>
      </c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>
        <v>0</v>
      </c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>
        <v>511000</v>
      </c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>
        <v>0</v>
      </c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</row>
    <row r="53" spans="1:167" s="5" customFormat="1" ht="15" customHeight="1">
      <c r="A53" s="32"/>
      <c r="B53" s="94" t="s">
        <v>25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127"/>
      <c r="AD53" s="128"/>
      <c r="AE53" s="128"/>
      <c r="AF53" s="128"/>
      <c r="AG53" s="128"/>
      <c r="AH53" s="128"/>
      <c r="AI53" s="128"/>
      <c r="AJ53" s="128"/>
      <c r="AK53" s="129"/>
      <c r="AL53" s="147" t="s">
        <v>150</v>
      </c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57">
        <f>SUM(BQ53:FK53)</f>
        <v>347000</v>
      </c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>
        <v>217000</v>
      </c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>
        <v>0</v>
      </c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>
        <v>0</v>
      </c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>
        <v>0</v>
      </c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>
        <v>130000</v>
      </c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>
        <v>0</v>
      </c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</row>
    <row r="54" spans="1:167" s="5" customFormat="1" ht="15" customHeight="1">
      <c r="A54" s="33"/>
      <c r="B54" s="165" t="s">
        <v>157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6"/>
      <c r="AC54" s="127"/>
      <c r="AD54" s="128"/>
      <c r="AE54" s="128"/>
      <c r="AF54" s="128"/>
      <c r="AG54" s="128"/>
      <c r="AH54" s="128"/>
      <c r="AI54" s="128"/>
      <c r="AJ54" s="128"/>
      <c r="AK54" s="129"/>
      <c r="AL54" s="147" t="s">
        <v>156</v>
      </c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</row>
    <row r="55" spans="1:167" s="5" customFormat="1" ht="15" customHeight="1">
      <c r="A55" s="39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30"/>
      <c r="AD55" s="131"/>
      <c r="AE55" s="131"/>
      <c r="AF55" s="131"/>
      <c r="AG55" s="131"/>
      <c r="AH55" s="131"/>
      <c r="AI55" s="131"/>
      <c r="AJ55" s="131"/>
      <c r="AK55" s="132"/>
      <c r="AL55" s="147" t="s">
        <v>150</v>
      </c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57">
        <f>SUM(BQ55+CZ55+CG55+DP55+EF55)</f>
        <v>455450.95</v>
      </c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>
        <v>126418.72</v>
      </c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>
        <v>112000</v>
      </c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>
        <v>0</v>
      </c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>
        <v>0</v>
      </c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>
        <v>217032.23</v>
      </c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>
        <v>0</v>
      </c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</row>
    <row r="56" spans="1:167" s="5" customFormat="1" ht="30" customHeight="1">
      <c r="A56" s="32"/>
      <c r="B56" s="94" t="s">
        <v>158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133"/>
      <c r="AD56" s="134"/>
      <c r="AE56" s="134"/>
      <c r="AF56" s="134"/>
      <c r="AG56" s="134"/>
      <c r="AH56" s="134"/>
      <c r="AI56" s="134"/>
      <c r="AJ56" s="134"/>
      <c r="AK56" s="135"/>
      <c r="AL56" s="147" t="s">
        <v>150</v>
      </c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57">
        <f>SUM(BQ56:FK56)</f>
        <v>0</v>
      </c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>
        <v>0</v>
      </c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>
        <v>0</v>
      </c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>
        <v>0</v>
      </c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>
        <v>0</v>
      </c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>
        <v>0</v>
      </c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>
        <v>0</v>
      </c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</row>
    <row r="57" spans="1:167" s="5" customFormat="1" ht="15" customHeight="1">
      <c r="A57" s="33"/>
      <c r="B57" s="165" t="s">
        <v>159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127"/>
      <c r="AD57" s="128"/>
      <c r="AE57" s="128"/>
      <c r="AF57" s="128"/>
      <c r="AG57" s="128"/>
      <c r="AH57" s="128"/>
      <c r="AI57" s="128"/>
      <c r="AJ57" s="128"/>
      <c r="AK57" s="129"/>
      <c r="AL57" s="147" t="s">
        <v>156</v>
      </c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</row>
    <row r="58" spans="1:167" s="5" customFormat="1" ht="15" customHeight="1">
      <c r="A58" s="39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  <c r="AC58" s="130"/>
      <c r="AD58" s="131"/>
      <c r="AE58" s="131"/>
      <c r="AF58" s="131"/>
      <c r="AG58" s="131"/>
      <c r="AH58" s="131"/>
      <c r="AI58" s="131"/>
      <c r="AJ58" s="131"/>
      <c r="AK58" s="132"/>
      <c r="AL58" s="147" t="s">
        <v>150</v>
      </c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57">
        <f>SUM(BQ58:FK58)</f>
        <v>799380</v>
      </c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>
        <v>633200</v>
      </c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>
        <v>24630</v>
      </c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>
        <v>0</v>
      </c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>
        <v>0</v>
      </c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>
        <v>141550</v>
      </c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>
        <v>0</v>
      </c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</row>
    <row r="59" spans="1:167" s="35" customFormat="1" ht="42" customHeight="1">
      <c r="A59" s="34"/>
      <c r="B59" s="158" t="s">
        <v>161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9"/>
      <c r="AC59" s="161" t="s">
        <v>160</v>
      </c>
      <c r="AD59" s="162"/>
      <c r="AE59" s="162"/>
      <c r="AF59" s="162"/>
      <c r="AG59" s="162"/>
      <c r="AH59" s="162"/>
      <c r="AI59" s="162"/>
      <c r="AJ59" s="162"/>
      <c r="AK59" s="163"/>
      <c r="AL59" s="164" t="s">
        <v>15</v>
      </c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0">
        <v>0</v>
      </c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>
        <v>0</v>
      </c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>
        <v>0</v>
      </c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>
        <v>0</v>
      </c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>
        <v>0</v>
      </c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>
        <v>0</v>
      </c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>
        <v>0</v>
      </c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</row>
    <row r="60" spans="1:167" s="35" customFormat="1" ht="15" customHeight="1">
      <c r="A60" s="34"/>
      <c r="B60" s="142" t="s">
        <v>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144"/>
      <c r="AD60" s="145"/>
      <c r="AE60" s="145"/>
      <c r="AF60" s="145"/>
      <c r="AG60" s="145"/>
      <c r="AH60" s="145"/>
      <c r="AI60" s="145"/>
      <c r="AJ60" s="145"/>
      <c r="AK60" s="146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</row>
    <row r="61" spans="1:167" s="35" customFormat="1" ht="30" customHeight="1">
      <c r="A61" s="34"/>
      <c r="B61" s="142" t="s">
        <v>163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4" t="s">
        <v>162</v>
      </c>
      <c r="AD61" s="145"/>
      <c r="AE61" s="145"/>
      <c r="AF61" s="145"/>
      <c r="AG61" s="145"/>
      <c r="AH61" s="145"/>
      <c r="AI61" s="145"/>
      <c r="AJ61" s="145"/>
      <c r="AK61" s="146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57">
        <v>0</v>
      </c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>
        <v>0</v>
      </c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>
        <v>0</v>
      </c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>
        <v>0</v>
      </c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>
        <v>0</v>
      </c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>
        <v>0</v>
      </c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>
        <v>0</v>
      </c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</row>
    <row r="62" spans="1:167" s="35" customFormat="1" ht="15" customHeight="1">
      <c r="A62" s="34"/>
      <c r="B62" s="142" t="s">
        <v>164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3"/>
      <c r="AC62" s="144" t="s">
        <v>165</v>
      </c>
      <c r="AD62" s="145"/>
      <c r="AE62" s="145"/>
      <c r="AF62" s="145"/>
      <c r="AG62" s="145"/>
      <c r="AH62" s="145"/>
      <c r="AI62" s="145"/>
      <c r="AJ62" s="145"/>
      <c r="AK62" s="146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57">
        <v>0</v>
      </c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>
        <v>0</v>
      </c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>
        <v>0</v>
      </c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>
        <v>0</v>
      </c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>
        <v>0</v>
      </c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>
        <v>0</v>
      </c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>
        <v>0</v>
      </c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</row>
    <row r="63" spans="1:167" s="35" customFormat="1" ht="30" customHeight="1">
      <c r="A63" s="34"/>
      <c r="B63" s="142" t="s">
        <v>167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44" t="s">
        <v>166</v>
      </c>
      <c r="AD63" s="145"/>
      <c r="AE63" s="145"/>
      <c r="AF63" s="145"/>
      <c r="AG63" s="145"/>
      <c r="AH63" s="145"/>
      <c r="AI63" s="145"/>
      <c r="AJ63" s="145"/>
      <c r="AK63" s="146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57">
        <v>0</v>
      </c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>
        <v>0</v>
      </c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>
        <v>0</v>
      </c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>
        <v>0</v>
      </c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>
        <v>0</v>
      </c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>
        <v>0</v>
      </c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>
        <v>0</v>
      </c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</row>
    <row r="64" spans="1:167" s="35" customFormat="1" ht="15" customHeight="1">
      <c r="A64" s="34"/>
      <c r="B64" s="142" t="s">
        <v>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4"/>
      <c r="AD64" s="145"/>
      <c r="AE64" s="145"/>
      <c r="AF64" s="145"/>
      <c r="AG64" s="145"/>
      <c r="AH64" s="145"/>
      <c r="AI64" s="145"/>
      <c r="AJ64" s="145"/>
      <c r="AK64" s="146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</row>
    <row r="65" spans="1:167" s="35" customFormat="1" ht="30" customHeight="1">
      <c r="A65" s="34"/>
      <c r="B65" s="142" t="s">
        <v>168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3"/>
      <c r="AC65" s="144" t="s">
        <v>169</v>
      </c>
      <c r="AD65" s="145"/>
      <c r="AE65" s="145"/>
      <c r="AF65" s="145"/>
      <c r="AG65" s="145"/>
      <c r="AH65" s="145"/>
      <c r="AI65" s="145"/>
      <c r="AJ65" s="145"/>
      <c r="AK65" s="146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57">
        <v>0</v>
      </c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>
        <v>0</v>
      </c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>
        <v>0</v>
      </c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>
        <v>0</v>
      </c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>
        <v>0</v>
      </c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>
        <v>0</v>
      </c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>
        <v>0</v>
      </c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</row>
    <row r="66" spans="1:167" s="35" customFormat="1" ht="15" customHeight="1">
      <c r="A66" s="34"/>
      <c r="B66" s="142" t="s">
        <v>171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44" t="s">
        <v>170</v>
      </c>
      <c r="AD66" s="145"/>
      <c r="AE66" s="145"/>
      <c r="AF66" s="145"/>
      <c r="AG66" s="145"/>
      <c r="AH66" s="145"/>
      <c r="AI66" s="145"/>
      <c r="AJ66" s="145"/>
      <c r="AK66" s="146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57">
        <v>0</v>
      </c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>
        <v>0</v>
      </c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>
        <v>0</v>
      </c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>
        <v>0</v>
      </c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>
        <v>0</v>
      </c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>
        <v>0</v>
      </c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>
        <v>0</v>
      </c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</row>
    <row r="67" spans="1:167" s="35" customFormat="1" ht="30" customHeight="1">
      <c r="A67" s="34"/>
      <c r="B67" s="158" t="s">
        <v>174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9"/>
      <c r="AC67" s="144" t="s">
        <v>172</v>
      </c>
      <c r="AD67" s="145"/>
      <c r="AE67" s="145"/>
      <c r="AF67" s="145"/>
      <c r="AG67" s="145"/>
      <c r="AH67" s="145"/>
      <c r="AI67" s="145"/>
      <c r="AJ67" s="145"/>
      <c r="AK67" s="146"/>
      <c r="AL67" s="147" t="s">
        <v>15</v>
      </c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57">
        <f>SUM(BQ67:FK67)</f>
        <v>48000.95</v>
      </c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>
        <v>26418.72</v>
      </c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>
        <v>0</v>
      </c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>
        <v>0</v>
      </c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>
        <v>0</v>
      </c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>
        <v>21582.23</v>
      </c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>
        <v>0</v>
      </c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</row>
    <row r="68" spans="1:167" s="35" customFormat="1" ht="30" customHeight="1">
      <c r="A68" s="34"/>
      <c r="B68" s="158" t="s">
        <v>175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9"/>
      <c r="AC68" s="144" t="s">
        <v>173</v>
      </c>
      <c r="AD68" s="145"/>
      <c r="AE68" s="145"/>
      <c r="AF68" s="145"/>
      <c r="AG68" s="145"/>
      <c r="AH68" s="145"/>
      <c r="AI68" s="145"/>
      <c r="AJ68" s="145"/>
      <c r="AK68" s="146"/>
      <c r="AL68" s="147" t="s">
        <v>15</v>
      </c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57">
        <f>SUM(BA67+BA9-BA25)</f>
        <v>0</v>
      </c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>
        <f>SUM(BQ9-BQ25+BQ67)</f>
        <v>1.1932570487260818E-09</v>
      </c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>
        <f>SUM(CG9-CG25+CG67)</f>
        <v>0</v>
      </c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>
        <f>SUM(CZ9-CZ25+CZ67)</f>
        <v>0</v>
      </c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>
        <f>SUM(DP9-DP25+DP67)</f>
        <v>0</v>
      </c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>
        <f>SUM(EF9-EF25+EF67)</f>
        <v>1.8189894035458565E-11</v>
      </c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>
        <f>SUM(EV9-EV25+EV67)</f>
        <v>0</v>
      </c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</row>
  </sheetData>
  <sheetProtection/>
  <mergeCells count="621"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BA20:BP20"/>
    <mergeCell ref="BA37:BP37"/>
    <mergeCell ref="BA31:BP31"/>
    <mergeCell ref="BA28:BP28"/>
    <mergeCell ref="BA44:BP44"/>
    <mergeCell ref="BA21:BP21"/>
    <mergeCell ref="CG12:CY12"/>
    <mergeCell ref="CZ12:DO12"/>
    <mergeCell ref="BA14:BP14"/>
    <mergeCell ref="CG11:CY11"/>
    <mergeCell ref="CZ11:DO11"/>
    <mergeCell ref="DP12:EE12"/>
    <mergeCell ref="DP14:EE14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8:DO18"/>
    <mergeCell ref="DP18:EE18"/>
    <mergeCell ref="EF18:EU18"/>
    <mergeCell ref="CG19:CY19"/>
    <mergeCell ref="CZ19:DO19"/>
    <mergeCell ref="DP19:EE19"/>
    <mergeCell ref="CZ22:DO22"/>
    <mergeCell ref="DP22:EE22"/>
    <mergeCell ref="BQ20:CF20"/>
    <mergeCell ref="CG20:CY20"/>
    <mergeCell ref="CZ20:DO20"/>
    <mergeCell ref="DP20:EE2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DP38:EE38"/>
    <mergeCell ref="EF38:EU38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DP45:EE45"/>
    <mergeCell ref="EF45:EU45"/>
    <mergeCell ref="CG44:CY44"/>
    <mergeCell ref="CZ44:DO44"/>
    <mergeCell ref="DP44:EE44"/>
    <mergeCell ref="EF44:EU44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DP47:EE47"/>
    <mergeCell ref="EF47:EU47"/>
    <mergeCell ref="EF49:EU49"/>
    <mergeCell ref="EV47:FK47"/>
    <mergeCell ref="EV48:FK48"/>
    <mergeCell ref="EV49:FK49"/>
    <mergeCell ref="EF50:EU50"/>
    <mergeCell ref="DP48:EE48"/>
    <mergeCell ref="EF48:EU48"/>
    <mergeCell ref="CG49:CY49"/>
    <mergeCell ref="CZ49:DO49"/>
    <mergeCell ref="CG48:CY48"/>
    <mergeCell ref="CZ48:DO48"/>
    <mergeCell ref="CG51:CY51"/>
    <mergeCell ref="CZ51:DO51"/>
    <mergeCell ref="DP51:EE51"/>
    <mergeCell ref="CG50:CY50"/>
    <mergeCell ref="CZ50:DO50"/>
    <mergeCell ref="DP50:EE50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B57:AB58"/>
    <mergeCell ref="AL57:AZ57"/>
    <mergeCell ref="BA57:BP57"/>
    <mergeCell ref="BQ57:CF57"/>
    <mergeCell ref="CG57:CY57"/>
    <mergeCell ref="CZ57:DO57"/>
    <mergeCell ref="CZ58:DO58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">
      <selection activeCell="CT13" sqref="CT13:DG13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07" t="s">
        <v>217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56" t="s">
        <v>45</v>
      </c>
      <c r="BL2" s="56"/>
      <c r="BM2" s="56"/>
      <c r="BN2" s="56"/>
      <c r="BO2" s="56"/>
      <c r="BP2" s="56"/>
      <c r="BQ2" s="57" t="s">
        <v>253</v>
      </c>
      <c r="BR2" s="57"/>
      <c r="BS2" s="57"/>
      <c r="BT2" s="57"/>
      <c r="BU2" s="55" t="s">
        <v>2</v>
      </c>
      <c r="BV2" s="55"/>
      <c r="BW2" s="55"/>
      <c r="BX2" s="57" t="s">
        <v>251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9">
        <v>20</v>
      </c>
      <c r="CQ2" s="59"/>
      <c r="CR2" s="59"/>
      <c r="CS2" s="59"/>
      <c r="CT2" s="54" t="s">
        <v>214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01" t="s">
        <v>97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  <c r="W4" s="201" t="s">
        <v>90</v>
      </c>
      <c r="X4" s="202"/>
      <c r="Y4" s="202"/>
      <c r="Z4" s="202"/>
      <c r="AA4" s="202"/>
      <c r="AB4" s="202"/>
      <c r="AC4" s="202"/>
      <c r="AD4" s="202"/>
      <c r="AE4" s="203"/>
      <c r="AF4" s="201" t="s">
        <v>178</v>
      </c>
      <c r="AG4" s="202"/>
      <c r="AH4" s="202"/>
      <c r="AI4" s="202"/>
      <c r="AJ4" s="202"/>
      <c r="AK4" s="202"/>
      <c r="AL4" s="202"/>
      <c r="AM4" s="202"/>
      <c r="AN4" s="202"/>
      <c r="AO4" s="203"/>
      <c r="AP4" s="198" t="s">
        <v>181</v>
      </c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200"/>
    </row>
    <row r="5" spans="1:167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W5" s="211"/>
      <c r="X5" s="212"/>
      <c r="Y5" s="212"/>
      <c r="Z5" s="212"/>
      <c r="AA5" s="212"/>
      <c r="AB5" s="212"/>
      <c r="AC5" s="212"/>
      <c r="AD5" s="212"/>
      <c r="AE5" s="213"/>
      <c r="AF5" s="211"/>
      <c r="AG5" s="212"/>
      <c r="AH5" s="212"/>
      <c r="AI5" s="212"/>
      <c r="AJ5" s="212"/>
      <c r="AK5" s="212"/>
      <c r="AL5" s="212"/>
      <c r="AM5" s="212"/>
      <c r="AN5" s="212"/>
      <c r="AO5" s="213"/>
      <c r="AP5" s="201" t="s">
        <v>185</v>
      </c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3"/>
      <c r="CF5" s="198" t="s">
        <v>6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200"/>
    </row>
    <row r="6" spans="1:167" ht="90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3"/>
      <c r="W6" s="211"/>
      <c r="X6" s="212"/>
      <c r="Y6" s="212"/>
      <c r="Z6" s="212"/>
      <c r="AA6" s="212"/>
      <c r="AB6" s="212"/>
      <c r="AC6" s="212"/>
      <c r="AD6" s="212"/>
      <c r="AE6" s="213"/>
      <c r="AF6" s="211"/>
      <c r="AG6" s="212"/>
      <c r="AH6" s="212"/>
      <c r="AI6" s="212"/>
      <c r="AJ6" s="212"/>
      <c r="AK6" s="212"/>
      <c r="AL6" s="212"/>
      <c r="AM6" s="212"/>
      <c r="AN6" s="212"/>
      <c r="AO6" s="213"/>
      <c r="AP6" s="204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6"/>
      <c r="CF6" s="198" t="s">
        <v>190</v>
      </c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200"/>
      <c r="DV6" s="198" t="s">
        <v>191</v>
      </c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200"/>
    </row>
    <row r="7" spans="1:167" ht="1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  <c r="W7" s="211"/>
      <c r="X7" s="212"/>
      <c r="Y7" s="212"/>
      <c r="Z7" s="212"/>
      <c r="AA7" s="212"/>
      <c r="AB7" s="212"/>
      <c r="AC7" s="212"/>
      <c r="AD7" s="212"/>
      <c r="AE7" s="213"/>
      <c r="AF7" s="211"/>
      <c r="AG7" s="212"/>
      <c r="AH7" s="212"/>
      <c r="AI7" s="212"/>
      <c r="AJ7" s="212"/>
      <c r="AK7" s="212"/>
      <c r="AL7" s="212"/>
      <c r="AM7" s="212"/>
      <c r="AN7" s="212"/>
      <c r="AO7" s="213"/>
      <c r="AP7" s="193" t="s">
        <v>26</v>
      </c>
      <c r="AQ7" s="194"/>
      <c r="AR7" s="194"/>
      <c r="AS7" s="194"/>
      <c r="AT7" s="194"/>
      <c r="AU7" s="194"/>
      <c r="AV7" s="194"/>
      <c r="AW7" s="192" t="s">
        <v>218</v>
      </c>
      <c r="AX7" s="192"/>
      <c r="AY7" s="192"/>
      <c r="AZ7" s="192"/>
      <c r="BA7" s="195" t="s">
        <v>204</v>
      </c>
      <c r="BB7" s="195"/>
      <c r="BC7" s="196"/>
      <c r="BD7" s="193" t="s">
        <v>26</v>
      </c>
      <c r="BE7" s="194"/>
      <c r="BF7" s="194"/>
      <c r="BG7" s="194"/>
      <c r="BH7" s="194"/>
      <c r="BI7" s="194"/>
      <c r="BJ7" s="194"/>
      <c r="BK7" s="192" t="s">
        <v>219</v>
      </c>
      <c r="BL7" s="192"/>
      <c r="BM7" s="192"/>
      <c r="BN7" s="192"/>
      <c r="BO7" s="195" t="s">
        <v>204</v>
      </c>
      <c r="BP7" s="195"/>
      <c r="BQ7" s="196"/>
      <c r="BR7" s="193" t="s">
        <v>26</v>
      </c>
      <c r="BS7" s="194"/>
      <c r="BT7" s="194"/>
      <c r="BU7" s="194"/>
      <c r="BV7" s="194"/>
      <c r="BW7" s="194"/>
      <c r="BX7" s="194"/>
      <c r="BY7" s="192" t="s">
        <v>252</v>
      </c>
      <c r="BZ7" s="192"/>
      <c r="CA7" s="192"/>
      <c r="CB7" s="192"/>
      <c r="CC7" s="195" t="s">
        <v>204</v>
      </c>
      <c r="CD7" s="195"/>
      <c r="CE7" s="196"/>
      <c r="CF7" s="193" t="s">
        <v>26</v>
      </c>
      <c r="CG7" s="194"/>
      <c r="CH7" s="194"/>
      <c r="CI7" s="194"/>
      <c r="CJ7" s="194"/>
      <c r="CK7" s="194"/>
      <c r="CL7" s="194"/>
      <c r="CM7" s="192" t="s">
        <v>218</v>
      </c>
      <c r="CN7" s="192"/>
      <c r="CO7" s="192"/>
      <c r="CP7" s="192"/>
      <c r="CQ7" s="195" t="s">
        <v>204</v>
      </c>
      <c r="CR7" s="195"/>
      <c r="CS7" s="196"/>
      <c r="CT7" s="193" t="s">
        <v>26</v>
      </c>
      <c r="CU7" s="194"/>
      <c r="CV7" s="194"/>
      <c r="CW7" s="194"/>
      <c r="CX7" s="194"/>
      <c r="CY7" s="194"/>
      <c r="CZ7" s="194"/>
      <c r="DA7" s="192" t="s">
        <v>219</v>
      </c>
      <c r="DB7" s="192"/>
      <c r="DC7" s="192"/>
      <c r="DD7" s="192"/>
      <c r="DE7" s="195" t="s">
        <v>204</v>
      </c>
      <c r="DF7" s="195"/>
      <c r="DG7" s="196"/>
      <c r="DH7" s="193" t="s">
        <v>26</v>
      </c>
      <c r="DI7" s="194"/>
      <c r="DJ7" s="194"/>
      <c r="DK7" s="194"/>
      <c r="DL7" s="194"/>
      <c r="DM7" s="194"/>
      <c r="DN7" s="194"/>
      <c r="DO7" s="192" t="s">
        <v>252</v>
      </c>
      <c r="DP7" s="192"/>
      <c r="DQ7" s="192"/>
      <c r="DR7" s="192"/>
      <c r="DS7" s="195" t="s">
        <v>204</v>
      </c>
      <c r="DT7" s="195"/>
      <c r="DU7" s="196"/>
      <c r="DV7" s="193" t="s">
        <v>26</v>
      </c>
      <c r="DW7" s="194"/>
      <c r="DX7" s="194"/>
      <c r="DY7" s="194"/>
      <c r="DZ7" s="194"/>
      <c r="EA7" s="194"/>
      <c r="EB7" s="194"/>
      <c r="EC7" s="192" t="s">
        <v>218</v>
      </c>
      <c r="ED7" s="192"/>
      <c r="EE7" s="192"/>
      <c r="EF7" s="192"/>
      <c r="EG7" s="195" t="s">
        <v>204</v>
      </c>
      <c r="EH7" s="195"/>
      <c r="EI7" s="196"/>
      <c r="EJ7" s="193" t="s">
        <v>26</v>
      </c>
      <c r="EK7" s="194"/>
      <c r="EL7" s="194"/>
      <c r="EM7" s="194"/>
      <c r="EN7" s="194"/>
      <c r="EO7" s="194"/>
      <c r="EP7" s="194"/>
      <c r="EQ7" s="192" t="s">
        <v>219</v>
      </c>
      <c r="ER7" s="192"/>
      <c r="ES7" s="192"/>
      <c r="ET7" s="192"/>
      <c r="EU7" s="195" t="s">
        <v>204</v>
      </c>
      <c r="EV7" s="195"/>
      <c r="EW7" s="196"/>
      <c r="EX7" s="193" t="s">
        <v>26</v>
      </c>
      <c r="EY7" s="194"/>
      <c r="EZ7" s="194"/>
      <c r="FA7" s="194"/>
      <c r="FB7" s="194"/>
      <c r="FC7" s="194"/>
      <c r="FD7" s="194"/>
      <c r="FE7" s="192" t="s">
        <v>252</v>
      </c>
      <c r="FF7" s="192"/>
      <c r="FG7" s="192"/>
      <c r="FH7" s="192"/>
      <c r="FI7" s="195" t="s">
        <v>204</v>
      </c>
      <c r="FJ7" s="195"/>
      <c r="FK7" s="196"/>
    </row>
    <row r="8" spans="1:167" ht="6.75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3"/>
      <c r="W8" s="211"/>
      <c r="X8" s="212"/>
      <c r="Y8" s="212"/>
      <c r="Z8" s="212"/>
      <c r="AA8" s="212"/>
      <c r="AB8" s="212"/>
      <c r="AC8" s="212"/>
      <c r="AD8" s="212"/>
      <c r="AE8" s="213"/>
      <c r="AF8" s="211"/>
      <c r="AG8" s="212"/>
      <c r="AH8" s="212"/>
      <c r="AI8" s="212"/>
      <c r="AJ8" s="212"/>
      <c r="AK8" s="212"/>
      <c r="AL8" s="212"/>
      <c r="AM8" s="212"/>
      <c r="AN8" s="212"/>
      <c r="AO8" s="213"/>
      <c r="AP8" s="40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1"/>
      <c r="BD8" s="40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1"/>
      <c r="BR8" s="40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1"/>
      <c r="CF8" s="40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1"/>
      <c r="CT8" s="40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1"/>
      <c r="DH8" s="40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1"/>
      <c r="DV8" s="40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1"/>
      <c r="EJ8" s="40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1"/>
      <c r="EX8" s="40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1"/>
    </row>
    <row r="9" spans="1:167" ht="45" customHeight="1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  <c r="W9" s="204"/>
      <c r="X9" s="205"/>
      <c r="Y9" s="205"/>
      <c r="Z9" s="205"/>
      <c r="AA9" s="205"/>
      <c r="AB9" s="205"/>
      <c r="AC9" s="205"/>
      <c r="AD9" s="205"/>
      <c r="AE9" s="206"/>
      <c r="AF9" s="204"/>
      <c r="AG9" s="205"/>
      <c r="AH9" s="205"/>
      <c r="AI9" s="205"/>
      <c r="AJ9" s="205"/>
      <c r="AK9" s="205"/>
      <c r="AL9" s="205"/>
      <c r="AM9" s="205"/>
      <c r="AN9" s="205"/>
      <c r="AO9" s="206"/>
      <c r="AP9" s="198" t="s">
        <v>182</v>
      </c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200"/>
      <c r="BD9" s="198" t="s">
        <v>183</v>
      </c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200"/>
      <c r="BR9" s="198" t="s">
        <v>184</v>
      </c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200"/>
      <c r="CF9" s="198" t="s">
        <v>182</v>
      </c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200"/>
      <c r="CT9" s="198" t="s">
        <v>183</v>
      </c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200"/>
      <c r="DH9" s="198" t="s">
        <v>184</v>
      </c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200"/>
      <c r="DV9" s="198" t="s">
        <v>182</v>
      </c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200"/>
      <c r="EJ9" s="198" t="s">
        <v>183</v>
      </c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200"/>
      <c r="EX9" s="198" t="s">
        <v>184</v>
      </c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200"/>
    </row>
    <row r="10" spans="1:167" ht="15">
      <c r="A10" s="102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4"/>
      <c r="W10" s="207" t="s">
        <v>101</v>
      </c>
      <c r="X10" s="208"/>
      <c r="Y10" s="208"/>
      <c r="Z10" s="208"/>
      <c r="AA10" s="208"/>
      <c r="AB10" s="208"/>
      <c r="AC10" s="208"/>
      <c r="AD10" s="208"/>
      <c r="AE10" s="209"/>
      <c r="AF10" s="207" t="s">
        <v>102</v>
      </c>
      <c r="AG10" s="208"/>
      <c r="AH10" s="208"/>
      <c r="AI10" s="208"/>
      <c r="AJ10" s="208"/>
      <c r="AK10" s="208"/>
      <c r="AL10" s="208"/>
      <c r="AM10" s="208"/>
      <c r="AN10" s="208"/>
      <c r="AO10" s="209"/>
      <c r="AP10" s="102">
        <v>4</v>
      </c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/>
      <c r="BD10" s="102">
        <v>5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  <c r="BR10" s="102">
        <v>6</v>
      </c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2">
        <v>7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4"/>
      <c r="CT10" s="102">
        <v>8</v>
      </c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4"/>
      <c r="DH10" s="102">
        <v>9</v>
      </c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4"/>
      <c r="DV10" s="102">
        <v>10</v>
      </c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4"/>
      <c r="EJ10" s="102">
        <v>11</v>
      </c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4"/>
      <c r="EX10" s="102">
        <v>12</v>
      </c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4"/>
    </row>
    <row r="11" spans="1:167" s="5" customFormat="1" ht="61.5" customHeight="1">
      <c r="A11" s="32"/>
      <c r="B11" s="94" t="s">
        <v>179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207" t="s">
        <v>180</v>
      </c>
      <c r="X11" s="208"/>
      <c r="Y11" s="208"/>
      <c r="Z11" s="208"/>
      <c r="AA11" s="208"/>
      <c r="AB11" s="208"/>
      <c r="AC11" s="208"/>
      <c r="AD11" s="208"/>
      <c r="AE11" s="209"/>
      <c r="AF11" s="210" t="s">
        <v>15</v>
      </c>
      <c r="AG11" s="210"/>
      <c r="AH11" s="210"/>
      <c r="AI11" s="210"/>
      <c r="AJ11" s="210"/>
      <c r="AK11" s="210"/>
      <c r="AL11" s="210"/>
      <c r="AM11" s="210"/>
      <c r="AN11" s="210"/>
      <c r="AO11" s="210"/>
      <c r="AP11" s="197">
        <f>SUM(CF11+DV11)</f>
        <v>8128400.95</v>
      </c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>
        <f>SUM(CT11+EJ11)</f>
        <v>7155800</v>
      </c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>
        <f>SUM(DH11+EX11)</f>
        <v>7155800</v>
      </c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>
        <v>0</v>
      </c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>
        <v>0</v>
      </c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>
        <v>0</v>
      </c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>
        <f>SUM(DV12:EI13)</f>
        <v>8128400.95</v>
      </c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>
        <f>SUM(EJ12:EW13)</f>
        <v>7155800</v>
      </c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>
        <f>SUM(EX12:FK13)</f>
        <v>7155800</v>
      </c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</row>
    <row r="12" spans="1:167" s="5" customFormat="1" ht="76.5" customHeight="1">
      <c r="A12" s="32"/>
      <c r="B12" s="94" t="s">
        <v>187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207" t="s">
        <v>186</v>
      </c>
      <c r="X12" s="208"/>
      <c r="Y12" s="208"/>
      <c r="Z12" s="208"/>
      <c r="AA12" s="208"/>
      <c r="AB12" s="208"/>
      <c r="AC12" s="208"/>
      <c r="AD12" s="208"/>
      <c r="AE12" s="209"/>
      <c r="AF12" s="210" t="s">
        <v>15</v>
      </c>
      <c r="AG12" s="210"/>
      <c r="AH12" s="210"/>
      <c r="AI12" s="210"/>
      <c r="AJ12" s="210"/>
      <c r="AK12" s="210"/>
      <c r="AL12" s="210"/>
      <c r="AM12" s="210"/>
      <c r="AN12" s="210"/>
      <c r="AO12" s="210"/>
      <c r="AP12" s="197">
        <f>SUM(CF12+DV12)</f>
        <v>0</v>
      </c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>
        <f>SUM(CT12+EJ12)</f>
        <v>0</v>
      </c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>
        <f>SUM(DH12+EX12)</f>
        <v>0</v>
      </c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>
        <v>0</v>
      </c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>
        <v>0</v>
      </c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>
        <v>0</v>
      </c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>
        <v>0</v>
      </c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>
        <v>0</v>
      </c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>
        <v>0</v>
      </c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</row>
    <row r="13" spans="1:167" s="5" customFormat="1" ht="61.5" customHeight="1">
      <c r="A13" s="32"/>
      <c r="B13" s="94" t="s">
        <v>189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W13" s="207" t="s">
        <v>188</v>
      </c>
      <c r="X13" s="208"/>
      <c r="Y13" s="208"/>
      <c r="Z13" s="208"/>
      <c r="AA13" s="208"/>
      <c r="AB13" s="208"/>
      <c r="AC13" s="208"/>
      <c r="AD13" s="208"/>
      <c r="AE13" s="209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197">
        <f>SUM(CF13+DV13)</f>
        <v>8128400.95</v>
      </c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>
        <f>SUM(CT13+EJ13)</f>
        <v>7155800</v>
      </c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>
        <f>SUM(DH13+EX13)</f>
        <v>7155800</v>
      </c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>
        <v>0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>
        <v>0</v>
      </c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>
        <v>0</v>
      </c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>
        <v>8128400.95</v>
      </c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>
        <v>7155800</v>
      </c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>
        <v>7155800</v>
      </c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13">
      <selection activeCell="CM7" sqref="CM7:DM7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7" t="s">
        <v>216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</row>
    <row r="2" spans="38:80" ht="15">
      <c r="AL2" s="56" t="s">
        <v>45</v>
      </c>
      <c r="AM2" s="56"/>
      <c r="AN2" s="56"/>
      <c r="AO2" s="56"/>
      <c r="AP2" s="56"/>
      <c r="AQ2" s="56"/>
      <c r="AR2" s="57" t="s">
        <v>253</v>
      </c>
      <c r="AS2" s="57"/>
      <c r="AT2" s="57"/>
      <c r="AU2" s="57"/>
      <c r="AV2" s="55" t="s">
        <v>2</v>
      </c>
      <c r="AW2" s="55"/>
      <c r="AX2" s="55"/>
      <c r="AY2" s="57" t="s">
        <v>251</v>
      </c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9">
        <v>20</v>
      </c>
      <c r="BR2" s="59"/>
      <c r="BS2" s="59"/>
      <c r="BT2" s="59"/>
      <c r="BU2" s="54" t="s">
        <v>214</v>
      </c>
      <c r="BV2" s="54"/>
      <c r="BW2" s="54"/>
      <c r="BX2" s="54"/>
      <c r="BY2" s="55" t="s">
        <v>3</v>
      </c>
      <c r="BZ2" s="55"/>
      <c r="CA2" s="55"/>
      <c r="CB2" s="55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8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200"/>
      <c r="BX4" s="198" t="s">
        <v>90</v>
      </c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200"/>
      <c r="CM4" s="198" t="s">
        <v>46</v>
      </c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200"/>
    </row>
    <row r="5" spans="1:117" ht="15">
      <c r="A5" s="223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5"/>
      <c r="BX5" s="216" t="s">
        <v>101</v>
      </c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8"/>
      <c r="CM5" s="216" t="s">
        <v>102</v>
      </c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8"/>
    </row>
    <row r="6" spans="1:117" s="5" customFormat="1" ht="16.5" customHeight="1">
      <c r="A6" s="30"/>
      <c r="B6" s="214" t="s">
        <v>174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5"/>
      <c r="BX6" s="216" t="s">
        <v>194</v>
      </c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8"/>
      <c r="CM6" s="219">
        <v>0</v>
      </c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</row>
    <row r="7" spans="1:117" s="5" customFormat="1" ht="16.5" customHeight="1">
      <c r="A7" s="30"/>
      <c r="B7" s="214" t="s">
        <v>175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5"/>
      <c r="BX7" s="216" t="s">
        <v>195</v>
      </c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8"/>
      <c r="CM7" s="219">
        <v>0</v>
      </c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</row>
    <row r="8" spans="1:117" s="5" customFormat="1" ht="16.5" customHeight="1">
      <c r="A8" s="30"/>
      <c r="B8" s="214" t="s">
        <v>192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5"/>
      <c r="BX8" s="216" t="s">
        <v>196</v>
      </c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8"/>
      <c r="CM8" s="219">
        <v>0</v>
      </c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</row>
    <row r="9" spans="1:117" s="5" customFormat="1" ht="16.5" customHeight="1">
      <c r="A9" s="30"/>
      <c r="B9" s="214" t="s">
        <v>193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5"/>
      <c r="BX9" s="216" t="s">
        <v>197</v>
      </c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8"/>
      <c r="CM9" s="219">
        <v>0</v>
      </c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</row>
    <row r="10" ht="12.75" customHeight="1"/>
    <row r="11" spans="2:140" ht="15">
      <c r="B11" s="107" t="s">
        <v>198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38:80" ht="15">
      <c r="AL12" s="56" t="s">
        <v>45</v>
      </c>
      <c r="AM12" s="56"/>
      <c r="AN12" s="56"/>
      <c r="AO12" s="56"/>
      <c r="AP12" s="56"/>
      <c r="AQ12" s="56"/>
      <c r="AR12" s="57" t="s">
        <v>253</v>
      </c>
      <c r="AS12" s="57"/>
      <c r="AT12" s="57"/>
      <c r="AU12" s="57"/>
      <c r="AV12" s="55" t="s">
        <v>2</v>
      </c>
      <c r="AW12" s="55"/>
      <c r="AX12" s="55"/>
      <c r="AY12" s="57" t="s">
        <v>251</v>
      </c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9">
        <v>20</v>
      </c>
      <c r="BR12" s="59"/>
      <c r="BS12" s="59"/>
      <c r="BT12" s="59"/>
      <c r="BU12" s="54" t="s">
        <v>214</v>
      </c>
      <c r="BV12" s="54"/>
      <c r="BW12" s="54"/>
      <c r="BX12" s="54"/>
      <c r="BY12" s="55" t="s">
        <v>3</v>
      </c>
      <c r="BZ12" s="55"/>
      <c r="CA12" s="55"/>
      <c r="CB12" s="55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8" t="s">
        <v>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200"/>
      <c r="BX14" s="198" t="s">
        <v>90</v>
      </c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200"/>
      <c r="CM14" s="198" t="s">
        <v>46</v>
      </c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200"/>
    </row>
    <row r="15" spans="1:117" ht="15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16" t="s">
        <v>101</v>
      </c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8"/>
      <c r="CM15" s="216" t="s">
        <v>102</v>
      </c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8"/>
    </row>
    <row r="16" spans="1:117" s="5" customFormat="1" ht="16.5" customHeight="1">
      <c r="A16" s="30"/>
      <c r="B16" s="214" t="s">
        <v>199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5"/>
      <c r="BX16" s="216" t="s">
        <v>194</v>
      </c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8"/>
      <c r="CM16" s="219">
        <v>195200</v>
      </c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</row>
    <row r="17" spans="1:117" s="5" customFormat="1" ht="46.5" customHeight="1">
      <c r="A17" s="30"/>
      <c r="B17" s="214" t="s">
        <v>215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5"/>
      <c r="BX17" s="216" t="s">
        <v>195</v>
      </c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8"/>
      <c r="CM17" s="219">
        <v>0</v>
      </c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</row>
    <row r="18" spans="1:117" s="5" customFormat="1" ht="16.5" customHeight="1">
      <c r="A18" s="30"/>
      <c r="B18" s="214" t="s">
        <v>200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5"/>
      <c r="BX18" s="216" t="s">
        <v>196</v>
      </c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8"/>
      <c r="CM18" s="220" t="s">
        <v>15</v>
      </c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</row>
    <row r="20" spans="1:140" ht="14.25" customHeight="1">
      <c r="A20" s="5" t="s">
        <v>205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 t="s">
        <v>206</v>
      </c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</row>
    <row r="21" spans="1:140" ht="14.25" customHeight="1">
      <c r="A21" s="16"/>
      <c r="B21" s="5"/>
      <c r="CM21" s="222" t="s">
        <v>7</v>
      </c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 t="s">
        <v>8</v>
      </c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</row>
    <row r="22" spans="1:140" ht="14.25" customHeight="1">
      <c r="A22" s="5" t="s">
        <v>207</v>
      </c>
      <c r="B22" s="5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 t="s">
        <v>208</v>
      </c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</row>
    <row r="23" spans="1:140" ht="14.25" customHeight="1">
      <c r="A23" s="5"/>
      <c r="B23" s="5"/>
      <c r="CM23" s="222" t="s">
        <v>7</v>
      </c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 t="s">
        <v>8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</row>
    <row r="24" spans="1:140" ht="14.25" customHeight="1">
      <c r="A24" s="5" t="s">
        <v>209</v>
      </c>
      <c r="B24" s="5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pans="1:140" ht="14.25" customHeight="1">
      <c r="A25" s="5" t="s">
        <v>210</v>
      </c>
      <c r="B25" s="5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 t="s">
        <v>211</v>
      </c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</row>
    <row r="26" spans="1:140" s="2" customFormat="1" ht="12.75" customHeight="1">
      <c r="A26" s="16"/>
      <c r="B26" s="16"/>
      <c r="CM26" s="222" t="s">
        <v>7</v>
      </c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 t="s">
        <v>8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</row>
    <row r="27" spans="1:140" ht="15">
      <c r="A27" s="5" t="s">
        <v>34</v>
      </c>
      <c r="B27" s="5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 t="s">
        <v>212</v>
      </c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</row>
    <row r="28" spans="1:140" s="2" customFormat="1" ht="12.75" customHeight="1">
      <c r="A28" s="16"/>
      <c r="B28" s="16"/>
      <c r="CM28" s="222" t="s">
        <v>7</v>
      </c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 t="s">
        <v>8</v>
      </c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</row>
    <row r="29" spans="1:35" ht="15">
      <c r="A29" s="5" t="s">
        <v>35</v>
      </c>
      <c r="B29" s="5"/>
      <c r="G29" s="226" t="s">
        <v>213</v>
      </c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</row>
    <row r="30" spans="1:39" ht="15">
      <c r="A30" s="56" t="s">
        <v>2</v>
      </c>
      <c r="B30" s="56"/>
      <c r="C30" s="57" t="s">
        <v>253</v>
      </c>
      <c r="D30" s="57"/>
      <c r="E30" s="57"/>
      <c r="F30" s="57"/>
      <c r="G30" s="221" t="s">
        <v>2</v>
      </c>
      <c r="H30" s="221"/>
      <c r="I30" s="221"/>
      <c r="J30" s="57" t="s">
        <v>251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9">
        <v>20</v>
      </c>
      <c r="AC30" s="59"/>
      <c r="AD30" s="59"/>
      <c r="AE30" s="59"/>
      <c r="AF30" s="227" t="s">
        <v>214</v>
      </c>
      <c r="AG30" s="227"/>
      <c r="AH30" s="227"/>
      <c r="AI30" s="227"/>
      <c r="AJ30" s="55" t="s">
        <v>3</v>
      </c>
      <c r="AK30" s="55"/>
      <c r="AL30" s="55"/>
      <c r="AM30" s="55"/>
    </row>
    <row r="31" ht="3" customHeight="1"/>
  </sheetData>
  <sheetProtection/>
  <mergeCells count="73">
    <mergeCell ref="CM28:DF28"/>
    <mergeCell ref="DG28:EJ28"/>
    <mergeCell ref="G29:AI29"/>
    <mergeCell ref="C30:F30"/>
    <mergeCell ref="J30:AA30"/>
    <mergeCell ref="AB30:AE30"/>
    <mergeCell ref="AF30:AI30"/>
    <mergeCell ref="AJ30:AM30"/>
    <mergeCell ref="DG23:EJ23"/>
    <mergeCell ref="CM25:DF25"/>
    <mergeCell ref="DG25:EJ25"/>
    <mergeCell ref="CM26:DF26"/>
    <mergeCell ref="DG26:EJ26"/>
    <mergeCell ref="CM27:DF27"/>
    <mergeCell ref="DG27:EJ27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B9:BW9"/>
    <mergeCell ref="BX9:CL9"/>
    <mergeCell ref="CM9:DM9"/>
    <mergeCell ref="B11:DL11"/>
    <mergeCell ref="BQ12:BT12"/>
    <mergeCell ref="BU12:BX12"/>
    <mergeCell ref="BY12:CB12"/>
    <mergeCell ref="AY12:BP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2018-01-29T08:55:02Z</cp:lastPrinted>
  <dcterms:created xsi:type="dcterms:W3CDTF">2010-11-26T07:12:57Z</dcterms:created>
  <dcterms:modified xsi:type="dcterms:W3CDTF">2018-01-29T09:01:03Z</dcterms:modified>
  <cp:category/>
  <cp:version/>
  <cp:contentType/>
  <cp:contentStatus/>
</cp:coreProperties>
</file>